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PRESUPUESTO OK CAMBIOS PART OK" sheetId="1" r:id="rId1"/>
  </sheets>
  <definedNames>
    <definedName name="_xlnm.Print_Titles" localSheetId="0">'PRESUPUESTO OK CAMBIOS PART OK'!$1:$6</definedName>
  </definedNames>
  <calcPr fullCalcOnLoad="1"/>
</workbook>
</file>

<file path=xl/sharedStrings.xml><?xml version="1.0" encoding="utf-8"?>
<sst xmlns="http://schemas.openxmlformats.org/spreadsheetml/2006/main" count="720" uniqueCount="709">
  <si>
    <t>IMPUESTO PREDIAL</t>
  </si>
  <si>
    <t>PROPIEDAD RUSTICA</t>
  </si>
  <si>
    <t>PROPIEDAD URBANA Y SUBURBANA</t>
  </si>
  <si>
    <t>IMPUESTO PREDIAL DE EJERCICIOS ANTERIORES</t>
  </si>
  <si>
    <t>IMPUESTO S/ ADQUISICION DE BIENES INMUEBLE</t>
  </si>
  <si>
    <t>IMPUESTO SOBRE ADQUISICION DE BIENES INMUEBLES</t>
  </si>
  <si>
    <t>APORTACIONES GENERALES DE OBRAS</t>
  </si>
  <si>
    <t>APORTACIONES GENERALES  DE OBRAS</t>
  </si>
  <si>
    <t>ESPECTACULOS PUBLICOS SIN VENTA DE BEBIDAS</t>
  </si>
  <si>
    <t>USOS DIVERSOS BANQUETAS Y JARDINES DE EDIFICIOS</t>
  </si>
  <si>
    <t>CONSTANCIA DE PERMISOS COMERCIOS FIJOS</t>
  </si>
  <si>
    <t>PUESTOS ESTABLECIDOS EN FORMA EVENTUAL</t>
  </si>
  <si>
    <t>INST. DE JUEGOS MECANICOS EN VIA PUBLICA</t>
  </si>
  <si>
    <t>INSTALACION DE TIANGUIS</t>
  </si>
  <si>
    <t>PANTEONES</t>
  </si>
  <si>
    <t>TERRENOS A PERPETUIDAD PANTEON JARDIN DE</t>
  </si>
  <si>
    <t>TERRENOS PERPETUIDAD PANTEON HIDALGO</t>
  </si>
  <si>
    <t>TERRENOS PERPETUIDAD FUERA DE LA CABECERA</t>
  </si>
  <si>
    <t>TEMPORALIDAD A 6 AÑOS PANTEON JARDIN</t>
  </si>
  <si>
    <t>TEMPORALIDAD A 6 AÑOS PANTEON HIDALGO</t>
  </si>
  <si>
    <t>TEMPORALIDAD A 6 AÑOS FUERA DE LA CABECERA</t>
  </si>
  <si>
    <t>ADQ. CRIPTAS O MAUS. INDIV. JARDIN DE SAN JUAN</t>
  </si>
  <si>
    <t>PERM. DE INST. O CONST. DE CRIPTAS PARTEON JARDIN</t>
  </si>
  <si>
    <t>RASTRO MUNICIPAL</t>
  </si>
  <si>
    <t>MATANZA DENTRO DEL RASTRO</t>
  </si>
  <si>
    <t>ACARREO DE CARNE EN CAMIONES DEL MUNICIPIO</t>
  </si>
  <si>
    <t>ACARREO DE CARNES DE EMP O PART CON CONV</t>
  </si>
  <si>
    <t>SERVICIOS QUE SE PRESTEN EN EL INTERIOR DEL RASTRO</t>
  </si>
  <si>
    <t>VTA. DE PRODUCTOS OBTENIDOS EN EL RASTRO</t>
  </si>
  <si>
    <t>RENTA DE LOC. ANEXOS AL RASTRO MPAL.</t>
  </si>
  <si>
    <t>REFRIGERACION DE CARNES EN EL RASTRO</t>
  </si>
  <si>
    <t>MERCADOS, CENTROS DE ABASTOS Y COMERCIOS</t>
  </si>
  <si>
    <t>LOCATARIOS DE MERCADO JUAN ESCUTIA</t>
  </si>
  <si>
    <t>LOCATARIOS DE MERCADO MORELOS</t>
  </si>
  <si>
    <t>LOCATARIOS DE MERCADO AMADO NERVO</t>
  </si>
  <si>
    <t>LOCATARIOS DE MERCADOS HERIBERTO CASAS</t>
  </si>
  <si>
    <t>LOCATARIOS DEL MERCADO DEL MAR</t>
  </si>
  <si>
    <t>CAMBIO DE GIRO DE MERCADOS PUBLICOS</t>
  </si>
  <si>
    <t>CONSTANCIAS PERSONALES</t>
  </si>
  <si>
    <t>CONSTANCIAS DE NO ADEUDOS</t>
  </si>
  <si>
    <t>SERV. DE SANITARIOS MERCADOS JUAN ESCUTIA</t>
  </si>
  <si>
    <t>SERV. DE SANITARIOS MERCADOS MORELOS</t>
  </si>
  <si>
    <t>SERV. DE SANITARIOS MERCADO AMADO NERVO</t>
  </si>
  <si>
    <t>SERV. DE SANITARIOS MERCADO DEL MAR</t>
  </si>
  <si>
    <t>PERMUTA DE LOCAL COMERCIAL</t>
  </si>
  <si>
    <t>REGISTRO CIVIL</t>
  </si>
  <si>
    <t>MATRIMONIOS</t>
  </si>
  <si>
    <t>DIVORCIOS</t>
  </si>
  <si>
    <t>TERRENOS DE PANTEONES</t>
  </si>
  <si>
    <t>NACIMIENTOS</t>
  </si>
  <si>
    <t>RECONOCIMIENTOS</t>
  </si>
  <si>
    <t>SERVICIOS DE CEMENTERIOS</t>
  </si>
  <si>
    <t>SERVICIOS DIVERSOS</t>
  </si>
  <si>
    <t>CATASTRO</t>
  </si>
  <si>
    <t>PLANOS DEL MUNICIPIO A DIFERENTES ESCALAS</t>
  </si>
  <si>
    <t>LEVANTAMIENTO TOPOGRAFICO</t>
  </si>
  <si>
    <t>VERIF. DE MED.FISICA Y COL.DE PREDIO URB</t>
  </si>
  <si>
    <t>VERIF.DE MED. FISICA Y COL.DE PREDIO RUSTICO</t>
  </si>
  <si>
    <t>TRAMITE DE ESCRITUR.POR CLAVE CATASTRAL</t>
  </si>
  <si>
    <t>AVALUO CATASTRAL PREDIO URBANO</t>
  </si>
  <si>
    <t>AVALUO CATASTRAL PREDIO RUSTICO</t>
  </si>
  <si>
    <t>CONSTANCIA DE REGISTRO CATASTRAL</t>
  </si>
  <si>
    <t>CONSTANCIA DE NO REGISTRO CATASTRAL</t>
  </si>
  <si>
    <t>PRESENTACION DE REGIMEN DE CONDOMINIO</t>
  </si>
  <si>
    <t>PRESENTACION DE FIDEICOMISO NO TRASLATIVO</t>
  </si>
  <si>
    <t>PRESENTACION DE SEGUNDO TESTIMONIO</t>
  </si>
  <si>
    <t>CANCELACION DE ESCRITURA POR REV.</t>
  </si>
  <si>
    <t>LIBERACION DE PATRIMONIO FAM. DE ESCRITURAS</t>
  </si>
  <si>
    <t>RECTIFICACION DE ESCRITURAS</t>
  </si>
  <si>
    <t>ESCRITURA DE PROTOCOLIZACION</t>
  </si>
  <si>
    <t>DESMANCOMUNIZACION DE BIENES INMUEBLES POR CADA PROPIETARIO</t>
  </si>
  <si>
    <t>ACTUALIZACION DE CARTOGRAFIA POR VALUACION</t>
  </si>
  <si>
    <t>REVISION DE FIDEICOMISO</t>
  </si>
  <si>
    <t>SUSTITUCION DE FIDUCIARIOS O FIDEICOMITENTE</t>
  </si>
  <si>
    <t>ESTRUCTURAR AVISO TRASLADO DE DOMINIO</t>
  </si>
  <si>
    <t>INFORMACION GENERAL PREDIO CON NOTIFICACION</t>
  </si>
  <si>
    <t>LISTADO DE PREDIOS POR MANZANA</t>
  </si>
  <si>
    <t>CONSTANCIA DE COPIA DE ARCHIVO</t>
  </si>
  <si>
    <t>TRAMITE DE MANIFESTACION DE PREDIO</t>
  </si>
  <si>
    <t>PRESENTACION DE TESTIMONIO DE LOTIFICACION</t>
  </si>
  <si>
    <t>PRESENTACION DE TESTIMONIO POR DIVISION DE LOTE</t>
  </si>
  <si>
    <t>VALIDACION DE ACTO O DOCTO. OTORGADO FUERA</t>
  </si>
  <si>
    <t>SELLO DE ESCRITURA YA SOLVENTADA</t>
  </si>
  <si>
    <t>REIMPRESION DE COMPROBANTE DE PAGO ISABI</t>
  </si>
  <si>
    <t>TRAMITE URGENTE POR PREDIO</t>
  </si>
  <si>
    <t>REG. O MOD. PRED. EN VIAS DE REGULARIZACION</t>
  </si>
  <si>
    <t>CONSTANCIA DE NO ADEUDO PREDIAL</t>
  </si>
  <si>
    <t>DERECHO DE TRAMITE DE MANIFIESTO DE CONSTRUCCION</t>
  </si>
  <si>
    <t>LIBERACION DE SUSPENCION DE TRASLADO DE DOMINIO</t>
  </si>
  <si>
    <t>SEGURIDAD PUBLICA</t>
  </si>
  <si>
    <t>SERVICIOS ESPECIALES DE SEGURIDAD PUBLICA</t>
  </si>
  <si>
    <t>DESARROLLO URBANO</t>
  </si>
  <si>
    <t>SERVICIOS DE EVALUACION DE IMPACTO AMBIENTAL</t>
  </si>
  <si>
    <t>EVALUACION DE LA MANIFESTACION DE IMPACTO</t>
  </si>
  <si>
    <t>DICTAMINACION DE FACTIBILIDAD AMBIENTAL</t>
  </si>
  <si>
    <t>EMISION DE LICENCIAS AMBIENTALES</t>
  </si>
  <si>
    <t>SERVICIOS DE DICTAMINACION FORESTAL</t>
  </si>
  <si>
    <t>LICENCIAS, PERMISOS, AUTORIZ.Y ANUENCIAS EN GRAL. PARA URBANIZ. CONTRUC. Y OTROS</t>
  </si>
  <si>
    <t>DICTAMEN DE COMPATIBILIDAD URBANISTICA</t>
  </si>
  <si>
    <t>REVISION Y AUTORIZACION DEL PROYECTO DE DISEÑO</t>
  </si>
  <si>
    <t>REV.Y AUT.DE PLAN PARCIAL DE DESARROLLO URBANO</t>
  </si>
  <si>
    <t>AUTORIZACION PARA URBANIZACION</t>
  </si>
  <si>
    <t>AUTORIZACION DE SUBDIVISION DE PREDIOS</t>
  </si>
  <si>
    <t>AUTORIZACION PARA MOVIMIENTO DE TIERRAS</t>
  </si>
  <si>
    <t>COMPACTACIONES, PAVIM.PARA ESTACIONAMIENTO</t>
  </si>
  <si>
    <t>CONSTRUC.DE INFRAESTRUCT.EN LA VIA PUBLICA</t>
  </si>
  <si>
    <t>UTILIZACION TEMPORAL DE LA VIA PUBLICA</t>
  </si>
  <si>
    <t>SUPERVISION DE LAS OBRAS DE URBANIZACION</t>
  </si>
  <si>
    <t>REVISION Y AUTORIZACION DEL PROYECTO A.</t>
  </si>
  <si>
    <t>LICENCIA DE CONSTRUCCION</t>
  </si>
  <si>
    <t>EMITIR OTRO TIPO DE AUTORIZACION RE</t>
  </si>
  <si>
    <t>AUTORIZACION PARA CONSTRUCCION ESP. PUB. O PRIVADA</t>
  </si>
  <si>
    <t>RENOVACION DE LICENCIA, PERMISO O AUTORIZACION</t>
  </si>
  <si>
    <t>ALINEAMIENTO Y DESIGNACION DE NUMERO OFICIAL</t>
  </si>
  <si>
    <t>AUTORIZACION P/FUSIONAR O SUBDIVIDIR PREDIO</t>
  </si>
  <si>
    <t>REALIZACION DE PERITAJE</t>
  </si>
  <si>
    <t>AUTOR.BAJO REGIMEN DE PROP.EN CONDOMINIO</t>
  </si>
  <si>
    <t>OTORGAMIENTO DE DICTAMEN</t>
  </si>
  <si>
    <t>COPIA DE DOCUMENTOS OFICIALES</t>
  </si>
  <si>
    <t>INSTALACION DE CASETAS TELEFONICAS</t>
  </si>
  <si>
    <t>INSTALACION DE POSTES PARA TENDIDO DE CABLE</t>
  </si>
  <si>
    <t>INSTALACION DE POSTES CON INFRAESTRUCTURA DE ALUMBRADO PUBLICO</t>
  </si>
  <si>
    <t>INSTALACION DE INFRAESTRUCTURA SUBTERRANEA</t>
  </si>
  <si>
    <t>INSTALACION DE INFRAESTRUCTURA SUPERFICIAL</t>
  </si>
  <si>
    <t>LICENCIA DE USO DE SUELO</t>
  </si>
  <si>
    <t>LICENCIA DE USO DE SUELO EXTEMPORANEA</t>
  </si>
  <si>
    <t>COLOCACION DE ANUNCIOS PUBLICITARIOS</t>
  </si>
  <si>
    <t>ANUNCIOS TEMPORALES POR 30 DIAS</t>
  </si>
  <si>
    <t>ANUNCIOS PERMANENTES POR AÑO</t>
  </si>
  <si>
    <t>PERMISOS, LICENCIAS Y REGISTROS EN EL RAMO DE ALCOHOLES</t>
  </si>
  <si>
    <t>EVENTOS PUB. C/VTA DE BEBIDAS DE ALTA Y BAJA</t>
  </si>
  <si>
    <t>TARJETA DE IDENTIFICACION DE GIRO</t>
  </si>
  <si>
    <t>ASEO PUBLICO</t>
  </si>
  <si>
    <t>RECOLECCION DE BASURA, DESECHOS O DESPER.</t>
  </si>
  <si>
    <t>LIMPIEZA DE SUPERFICIES PRIVADAS</t>
  </si>
  <si>
    <t>SERVICIO DE FLETE EXCLUSIVO CAMIONES DEL MPIO.</t>
  </si>
  <si>
    <t>DEPOSITO DESECHOS EN RELLENO SANITARIO DE</t>
  </si>
  <si>
    <t>RECOLECCION DE BASURA EN EVENTOS ESPECIALES</t>
  </si>
  <si>
    <t>RECOLECCION DE BASURA A COM.QUE NO GENEREN MAS</t>
  </si>
  <si>
    <t>ACCESO A LA INFORMACION PUBLICA</t>
  </si>
  <si>
    <t>EXPEDICION DE COPIAS SIMPLES</t>
  </si>
  <si>
    <t>CERTIFICACION DE HOJAS</t>
  </si>
  <si>
    <t>IMPRESION DE DOCUMENTOS EN MEDIO MAGNETICO</t>
  </si>
  <si>
    <t>REPRODUCCION DE DOCUMENTOS EN MEDIO MAGNETICO</t>
  </si>
  <si>
    <t>CONSTANCIAS, CERTIFICACIONES Y LEGALIZACION</t>
  </si>
  <si>
    <t>CONSTANCIA DE INGRESOS</t>
  </si>
  <si>
    <t>CONSTANCIA DE DEPENDENCIA ECONOMICA</t>
  </si>
  <si>
    <t>CERTIFICACION DE FIRMAS</t>
  </si>
  <si>
    <t>CERTIFICACION DE BUSQ.DE ANTECEDENTE</t>
  </si>
  <si>
    <t>CONSTANCIA Y CERTIFICACION DE RESIDENCIA</t>
  </si>
  <si>
    <t>CERTIFICADO ANTECEDENTE DE ESCRITURA DEL</t>
  </si>
  <si>
    <t>CONSTANCIA DE BUENA CONDUCTA</t>
  </si>
  <si>
    <t>CONSTANCIA DE MODO HONESTO DE VIVIR</t>
  </si>
  <si>
    <t>CONSTANCIA DE IDENTIDAD</t>
  </si>
  <si>
    <t>CONSTANCIA DE NO REGISTRO DE SMN</t>
  </si>
  <si>
    <t>INSPECC.Y DICTAMEN DE PROTECCION CIVIL</t>
  </si>
  <si>
    <t>CERTIFICACION MEDICA</t>
  </si>
  <si>
    <t>CONSULTAS MEDICAS (AREA DENTAL)</t>
  </si>
  <si>
    <t>SERV.CENTRO ANTIRRABICO Y CONTROL CANINO</t>
  </si>
  <si>
    <t>VERIFICACION SANITARIA A COMERCIOS</t>
  </si>
  <si>
    <t>CONSULTAS Y VERIFICACIONES PSICOLOGICAS</t>
  </si>
  <si>
    <t>COMERCIO TEMPORAL EN TERRENOS PROPIEDAD DEL FUNDO MUNICIPAL</t>
  </si>
  <si>
    <t>PROPIEDAD URBANA FUNDO MUNICIPAL</t>
  </si>
  <si>
    <t>ARRENDAMIENTO PARA ANUNCIOS PERMANENTES</t>
  </si>
  <si>
    <t>ARRENDAMIENTO PARA ANUNCIOS EVENTUALES</t>
  </si>
  <si>
    <t>ARRENDAMIENTO DE BIENES MUEBLES E INMUEBLES PROPIOS</t>
  </si>
  <si>
    <t>PARQUES Y JARDINES</t>
  </si>
  <si>
    <t>TALA O PODA DE ARBOLES A DOM. PARTICULAR</t>
  </si>
  <si>
    <t>RECOLECCION DE RESIDUOS VEGETALES</t>
  </si>
  <si>
    <t>ESTACIONAMIENTO EXCLUSIVO EN VIA PUBLICA</t>
  </si>
  <si>
    <t>POR ESTACIONARSE EN LUGAR EXCLUSIVO</t>
  </si>
  <si>
    <t>PERMISO PARA CARGA Y DESCARGA</t>
  </si>
  <si>
    <t>REGISTRO AL PADRON DE CONTRIBUYENTES</t>
  </si>
  <si>
    <t>REGISTRO AL PADRON DE PERITOS</t>
  </si>
  <si>
    <t>INSCRIPCION AL PADRON DE PROVEEDORES</t>
  </si>
  <si>
    <t>INSCRIPCION AL PADRON DE CONTRATISTAS</t>
  </si>
  <si>
    <t>ACREDITACION Y REFREN. DE CORRESPON. DE OBRA</t>
  </si>
  <si>
    <t>OTROS DERECHOS</t>
  </si>
  <si>
    <t>PRODUCTOS FINANCIEROS</t>
  </si>
  <si>
    <t>INT. POR INVERSION GASTO CORRIENTE</t>
  </si>
  <si>
    <t>INT. POR INVERSION FONDO FEDERAL</t>
  </si>
  <si>
    <t>OTROS PRODUCTOS</t>
  </si>
  <si>
    <t>VENTA DE PLANTAS Y ARBOLES DE VIVEROS</t>
  </si>
  <si>
    <t>CUOTAS POR TORNEOS O LIGAS</t>
  </si>
  <si>
    <t>USO DE ESPACIOS BARDAS PERIMETRALES</t>
  </si>
  <si>
    <t>USO DE ALBERCA SEMIOLIMPICA</t>
  </si>
  <si>
    <t>RENTA DE LOCALES EN UNIDADES DEPORTIVAS</t>
  </si>
  <si>
    <t>MULTAS, INFRACCIONES Y SANCIONES</t>
  </si>
  <si>
    <t>VIOLACIONES A LA LEY EN MT. DE REG</t>
  </si>
  <si>
    <t>VIOLACIONES A LAS LEYES FISCALES</t>
  </si>
  <si>
    <t>MULTAS LOCALES SEGURIDAD PUBLICA</t>
  </si>
  <si>
    <t>MULTAS LOCALES TRANSITO MUNICIPAL</t>
  </si>
  <si>
    <t>MULTAS LOCALES INSPECCION FISCAL</t>
  </si>
  <si>
    <t>MULTAS LOCALES LICENCIAS</t>
  </si>
  <si>
    <t>MULTAS LOCALES DESARROLLO URBANO Y ECOLOGIA</t>
  </si>
  <si>
    <t>MULTAS DE PROTECCION CIVIL</t>
  </si>
  <si>
    <t>MULTAS DE ASEO PUBLICO</t>
  </si>
  <si>
    <t>MULTAS DE PROCEDIMIENTO C. IMPUESTO PREDIAL</t>
  </si>
  <si>
    <t>MULTAS FEDERALES</t>
  </si>
  <si>
    <t>MULTAS DE SALUD</t>
  </si>
  <si>
    <t>MULTAS VARIAS</t>
  </si>
  <si>
    <t>INDEMNIZACIONES</t>
  </si>
  <si>
    <t>INDEMNIZACION CHEQUES DEVUELTOS</t>
  </si>
  <si>
    <t>INDEMNIZACION POR DAÑOS AL MUNICIPIO</t>
  </si>
  <si>
    <t>REZAGOS</t>
  </si>
  <si>
    <t>REZAGOS DE MULTAS E IMPUESTOS</t>
  </si>
  <si>
    <t>ANTICIPOS</t>
  </si>
  <si>
    <t>ANTICIPO A CUENTA DE OBLIGACIONES FISCALES</t>
  </si>
  <si>
    <t>VENTA DE BASES Y LICITACIONES</t>
  </si>
  <si>
    <t>VENTA DE BASES ADQUISICION DE BIENES Y</t>
  </si>
  <si>
    <t>VENTA DE BASES CONTRATACIONES DE OBRAS</t>
  </si>
  <si>
    <t>DONACIONES, HERENCIAS Y LEGADOS</t>
  </si>
  <si>
    <t>RECARGOS</t>
  </si>
  <si>
    <t>RECARGOS DE IMPUESTO PREDIAL</t>
  </si>
  <si>
    <t>RECARGOS DE ISABI CATASTRO</t>
  </si>
  <si>
    <t>RECARGOS DE TRANSITO MUNICIPAL</t>
  </si>
  <si>
    <t>RECARGOS POR PARCIALIDAD (MULTAS FEDERALES)</t>
  </si>
  <si>
    <t>RECARGOS POR MORA (MULTAS FEDERALES)</t>
  </si>
  <si>
    <t>GASTOS DE EJECUCION</t>
  </si>
  <si>
    <t>REQUERIMIENTO DE MULTAS FEDERALES</t>
  </si>
  <si>
    <t>EMBARGO DE MULTAS FEDERALES</t>
  </si>
  <si>
    <t>REMATE DE MULTAS FEDERALES</t>
  </si>
  <si>
    <t>GASTOS EXTRAORDINARIOS DEL PAE</t>
  </si>
  <si>
    <t>GASTOS DE COB. IMPUESTO PREDIAL</t>
  </si>
  <si>
    <t>REQUERIMIENTO DE IMPUESTO PREDIAL</t>
  </si>
  <si>
    <t>EMBARGO DE IMPUESTO PREDIAL</t>
  </si>
  <si>
    <t>REMATE DE IMPUESTO PREDIAL</t>
  </si>
  <si>
    <t>GASTOS DE COBRANZA DE TRANSITO MPAL.</t>
  </si>
  <si>
    <t>ACTUALIZACIONES</t>
  </si>
  <si>
    <t>ACTUALIZACIONES DE MULTAS FEDERALES</t>
  </si>
  <si>
    <t>ACTUALIZACIONES DE IMPUESTO PREDIAL</t>
  </si>
  <si>
    <t>ACTUALIZACION DE MULTAS DE TRANSITO</t>
  </si>
  <si>
    <t>OTROS APROVECHAMIENTOS</t>
  </si>
  <si>
    <t>RECORRIDO TURISTICO</t>
  </si>
  <si>
    <t>REPOSICION DE CHEQUE</t>
  </si>
  <si>
    <t>INGRESOS NO IDENTIFICADOS</t>
  </si>
  <si>
    <t>REINTEGRO, DEVOLUCIONES Y ALCANCES</t>
  </si>
  <si>
    <t>PARTICIPACIONES</t>
  </si>
  <si>
    <t>FONDO GENERAL DE PARTICIPACIONES</t>
  </si>
  <si>
    <t>FONDO DE FOMENTO MUNICIPAL</t>
  </si>
  <si>
    <t>FONDO DE COMPENSACIONES</t>
  </si>
  <si>
    <t>IEPS (GASOLINA Y DIESEL)</t>
  </si>
  <si>
    <t>APORTACIONES</t>
  </si>
  <si>
    <t>FONDO III FONDO DE APORTACIONES PARA LA INFRAESTRUCTURA SOCIAL MUNICIPAL</t>
  </si>
  <si>
    <t>REFRENDO FAIS</t>
  </si>
  <si>
    <t>FONDO IV FONDO DE APORTACION PARA EL FORTALECIMIENTO DE LOS MUNICIPIOS</t>
  </si>
  <si>
    <t>REFRENDO FORTAMUN</t>
  </si>
  <si>
    <t>CONVENIOS</t>
  </si>
  <si>
    <t>FORTASEG 2016</t>
  </si>
  <si>
    <t>RAMO 36 SUBSEMUN COPARTICIPACION</t>
  </si>
  <si>
    <t>SUBSIDIOS PARA EL DESARROLLO SOCIAL</t>
  </si>
  <si>
    <t>RAMO 15 PROGRAMA HABITAT MUNICIPAL</t>
  </si>
  <si>
    <t>RAMO 15 PROGRAMA HABITAT FEDERAL</t>
  </si>
  <si>
    <t>RAMO 23 PROGRAMAS REGIONALES</t>
  </si>
  <si>
    <t>RAMO 6 PROII  ESTATAL</t>
  </si>
  <si>
    <t>RAMO 6 PROII FEDERAL</t>
  </si>
  <si>
    <t>CULTURA Y ARTE</t>
  </si>
  <si>
    <t>INADEM</t>
  </si>
  <si>
    <t>FIMMET</t>
  </si>
  <si>
    <t>5% AL MILLAR</t>
  </si>
  <si>
    <t>CONAFOR</t>
  </si>
  <si>
    <t>CENTENARIO DE NAYARIT</t>
  </si>
  <si>
    <t>RAMO 23 FAIP</t>
  </si>
  <si>
    <t>INMUJERES</t>
  </si>
  <si>
    <t>FONDO DE CONTINGENCIAS ECONOMICAS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</si>
  <si>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</si>
  <si>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</si>
  <si>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</si>
  <si>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</si>
  <si>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</si>
  <si>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</si>
  <si>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</si>
  <si>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</si>
  <si>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</si>
  <si>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DESCRIPCION</t>
  </si>
  <si>
    <t>PARTIDA</t>
  </si>
  <si>
    <t>H. XL Ayuntamiento de Tepic</t>
  </si>
  <si>
    <t>Tesorería Municipal</t>
  </si>
  <si>
    <t>Direccion de Ingresos</t>
  </si>
  <si>
    <t>IMPUESTOS</t>
  </si>
  <si>
    <t>CONTRIBUCIONES DE MEJORAS</t>
  </si>
  <si>
    <t>DERECHOS</t>
  </si>
  <si>
    <t>APROVECHAMIENTOS</t>
  </si>
  <si>
    <t>OCTUBRE</t>
  </si>
  <si>
    <t>NOVIEMBRE</t>
  </si>
  <si>
    <t>DICIEMBRE</t>
  </si>
  <si>
    <t>PRESUPUESTO 2017</t>
  </si>
  <si>
    <t>4112-01</t>
  </si>
  <si>
    <t>4112-01-01</t>
  </si>
  <si>
    <t>4112-01-02</t>
  </si>
  <si>
    <t>4112-01-03</t>
  </si>
  <si>
    <t>4112-02</t>
  </si>
  <si>
    <t>4112-02-01</t>
  </si>
  <si>
    <t>413</t>
  </si>
  <si>
    <t>4131</t>
  </si>
  <si>
    <t>4131-01</t>
  </si>
  <si>
    <t>4131-01-01</t>
  </si>
  <si>
    <t>414</t>
  </si>
  <si>
    <t>4141</t>
  </si>
  <si>
    <t>4141-01</t>
  </si>
  <si>
    <t>4141-01-01</t>
  </si>
  <si>
    <t>4141-01-02</t>
  </si>
  <si>
    <t>4141-01-03</t>
  </si>
  <si>
    <t>4141-01-04</t>
  </si>
  <si>
    <t>4141-01-05</t>
  </si>
  <si>
    <t>4141-01-06</t>
  </si>
  <si>
    <t>4141-01-07</t>
  </si>
  <si>
    <t>4141-01-08</t>
  </si>
  <si>
    <t>4141-01-09</t>
  </si>
  <si>
    <t>4141-02</t>
  </si>
  <si>
    <t>4141-02-01</t>
  </si>
  <si>
    <t>4141-02-02</t>
  </si>
  <si>
    <t>4141-02-03</t>
  </si>
  <si>
    <t>4141-02-04</t>
  </si>
  <si>
    <t>4141-02-05</t>
  </si>
  <si>
    <t>4141-02-06</t>
  </si>
  <si>
    <t>4141-02-07</t>
  </si>
  <si>
    <t>4141-02-08</t>
  </si>
  <si>
    <t>4141-02-09</t>
  </si>
  <si>
    <t>4141-03</t>
  </si>
  <si>
    <t>4141-03-01</t>
  </si>
  <si>
    <t>4141-03-02</t>
  </si>
  <si>
    <t>4141-03-03</t>
  </si>
  <si>
    <t>4141-03-04</t>
  </si>
  <si>
    <t>4141-03-05</t>
  </si>
  <si>
    <t>4141-03-06</t>
  </si>
  <si>
    <t>4141-03-07</t>
  </si>
  <si>
    <t>4141-04</t>
  </si>
  <si>
    <t>4141-04-01</t>
  </si>
  <si>
    <t>4141-04-02</t>
  </si>
  <si>
    <t>4141-04-03</t>
  </si>
  <si>
    <t>4141-04-04</t>
  </si>
  <si>
    <t>4141-04-05</t>
  </si>
  <si>
    <t>4141-04-06</t>
  </si>
  <si>
    <t>4141-04-08</t>
  </si>
  <si>
    <t>4141-04-10</t>
  </si>
  <si>
    <t>4141-04-11</t>
  </si>
  <si>
    <t>4141-04-12</t>
  </si>
  <si>
    <t>4141-04-13</t>
  </si>
  <si>
    <t>4141-04-14</t>
  </si>
  <si>
    <t>4141-04-15</t>
  </si>
  <si>
    <t>4141-04-16</t>
  </si>
  <si>
    <t>4141-04-17</t>
  </si>
  <si>
    <t>4143</t>
  </si>
  <si>
    <t>4143-01</t>
  </si>
  <si>
    <t>4143-01-01</t>
  </si>
  <si>
    <t>4143-01-02</t>
  </si>
  <si>
    <t>4143-01-03</t>
  </si>
  <si>
    <t>4143-01-04</t>
  </si>
  <si>
    <t>4143-01-05</t>
  </si>
  <si>
    <t>4143-01-06</t>
  </si>
  <si>
    <t>4143-01-07</t>
  </si>
  <si>
    <t>4143-02</t>
  </si>
  <si>
    <t>4143-02-01</t>
  </si>
  <si>
    <t>4143-02-02</t>
  </si>
  <si>
    <t>4143-02-03</t>
  </si>
  <si>
    <t>4143-02-04</t>
  </si>
  <si>
    <t>4143-02-05</t>
  </si>
  <si>
    <t>4143-02-06</t>
  </si>
  <si>
    <t>4143-02-07</t>
  </si>
  <si>
    <t>4143-02-08</t>
  </si>
  <si>
    <t>4143-02-09</t>
  </si>
  <si>
    <t>4143-02-10</t>
  </si>
  <si>
    <t>4143-02-11</t>
  </si>
  <si>
    <t>4143-02-12</t>
  </si>
  <si>
    <t>4143-02-13</t>
  </si>
  <si>
    <t>4143-02-14</t>
  </si>
  <si>
    <t>4143-02-15</t>
  </si>
  <si>
    <t>4143-02-16</t>
  </si>
  <si>
    <t>4143-02-17</t>
  </si>
  <si>
    <t>4143-02-18</t>
  </si>
  <si>
    <t>4143-02-19</t>
  </si>
  <si>
    <t>4143-02-20</t>
  </si>
  <si>
    <t>4143-02-21</t>
  </si>
  <si>
    <t>4143-02-22</t>
  </si>
  <si>
    <t>4143-02-23</t>
  </si>
  <si>
    <t>4143-02-24</t>
  </si>
  <si>
    <t>4143-02-25</t>
  </si>
  <si>
    <t>4143-02-26</t>
  </si>
  <si>
    <t>4143-02-27</t>
  </si>
  <si>
    <t>4143-02-28</t>
  </si>
  <si>
    <t>4143-02-29</t>
  </si>
  <si>
    <t>4143-02-30</t>
  </si>
  <si>
    <t>4143-02-31</t>
  </si>
  <si>
    <t>4143-02-32</t>
  </si>
  <si>
    <t>4143-02-33</t>
  </si>
  <si>
    <t>4143-02-34</t>
  </si>
  <si>
    <t>4143-02-35</t>
  </si>
  <si>
    <t>4143-02-36</t>
  </si>
  <si>
    <t>4143-03</t>
  </si>
  <si>
    <t>4143-03-01</t>
  </si>
  <si>
    <t>4143-04</t>
  </si>
  <si>
    <t>4143-04-01</t>
  </si>
  <si>
    <t>4143-04-02</t>
  </si>
  <si>
    <t>4143-04-03</t>
  </si>
  <si>
    <t>4143-04-04</t>
  </si>
  <si>
    <t>4143-04-05</t>
  </si>
  <si>
    <t>4143-05</t>
  </si>
  <si>
    <t>4143-05-01</t>
  </si>
  <si>
    <t>4143-05-02</t>
  </si>
  <si>
    <t>4143-05-03</t>
  </si>
  <si>
    <t>4143-05-04</t>
  </si>
  <si>
    <t>4143-05-05</t>
  </si>
  <si>
    <t>4143-05-06</t>
  </si>
  <si>
    <t>4143-05-07</t>
  </si>
  <si>
    <t>4143-05-08</t>
  </si>
  <si>
    <t>4143-05-09</t>
  </si>
  <si>
    <t>4143-05-10</t>
  </si>
  <si>
    <t>4143-05-11</t>
  </si>
  <si>
    <t>4143-05-12</t>
  </si>
  <si>
    <t>4143-05-13</t>
  </si>
  <si>
    <t>4143-05-14</t>
  </si>
  <si>
    <t>4143-05-15</t>
  </si>
  <si>
    <t>4143-05-16</t>
  </si>
  <si>
    <t>4143-05-17</t>
  </si>
  <si>
    <t>4143-05-18</t>
  </si>
  <si>
    <t>4143-05-19</t>
  </si>
  <si>
    <t>4143-05-20</t>
  </si>
  <si>
    <t>4143-05-21</t>
  </si>
  <si>
    <t>4143-05-24</t>
  </si>
  <si>
    <t>4143-05-25</t>
  </si>
  <si>
    <t>4143-05-26</t>
  </si>
  <si>
    <t>4143-05-27</t>
  </si>
  <si>
    <t>4143-05-28</t>
  </si>
  <si>
    <t>4143-06</t>
  </si>
  <si>
    <t>4143-06-01</t>
  </si>
  <si>
    <t>4143-06-02</t>
  </si>
  <si>
    <t>4143-07</t>
  </si>
  <si>
    <t>4143-07-01</t>
  </si>
  <si>
    <t>4143-07-02</t>
  </si>
  <si>
    <t>4143-08</t>
  </si>
  <si>
    <t>4143-08-01</t>
  </si>
  <si>
    <t>4143-08-02</t>
  </si>
  <si>
    <t>4143-08-03</t>
  </si>
  <si>
    <t>4143-09</t>
  </si>
  <si>
    <t>4143-09-01</t>
  </si>
  <si>
    <t>4143-09-02</t>
  </si>
  <si>
    <t>4143-09-03</t>
  </si>
  <si>
    <t>4143-09-04</t>
  </si>
  <si>
    <t>4143-09-05</t>
  </si>
  <si>
    <t>4143-09-06</t>
  </si>
  <si>
    <t>4143-09-07</t>
  </si>
  <si>
    <t>4143-10</t>
  </si>
  <si>
    <t>4143-10-01</t>
  </si>
  <si>
    <t>4143-10-02</t>
  </si>
  <si>
    <t>4143-10-03</t>
  </si>
  <si>
    <t>4143-10-04</t>
  </si>
  <si>
    <t>4143-11</t>
  </si>
  <si>
    <t>4143-11-01</t>
  </si>
  <si>
    <t>4143-11-02</t>
  </si>
  <si>
    <t>4143-11-03</t>
  </si>
  <si>
    <t>4143-11-04</t>
  </si>
  <si>
    <t>4143-11-05</t>
  </si>
  <si>
    <t>4143-11-06</t>
  </si>
  <si>
    <t>4143-11-07</t>
  </si>
  <si>
    <t>4143-11-08</t>
  </si>
  <si>
    <t>4143-11-09</t>
  </si>
  <si>
    <t>4143-11-10</t>
  </si>
  <si>
    <t>4143-11-11</t>
  </si>
  <si>
    <t>4143-11-12</t>
  </si>
  <si>
    <t>4143-11-13</t>
  </si>
  <si>
    <t>4143-11-14</t>
  </si>
  <si>
    <t>4143-11-15</t>
  </si>
  <si>
    <t>4143-11-16</t>
  </si>
  <si>
    <t>4143-11-17</t>
  </si>
  <si>
    <t>4143-12</t>
  </si>
  <si>
    <t>4143-12-01</t>
  </si>
  <si>
    <t>4143-12-02</t>
  </si>
  <si>
    <t>4143-12-03</t>
  </si>
  <si>
    <t>4143-12-04</t>
  </si>
  <si>
    <t>4143-13</t>
  </si>
  <si>
    <t>4143-13-01</t>
  </si>
  <si>
    <t>4143-13-02</t>
  </si>
  <si>
    <t>4143-14</t>
  </si>
  <si>
    <t>4143-14-01</t>
  </si>
  <si>
    <t>4143-14-02</t>
  </si>
  <si>
    <t>4149</t>
  </si>
  <si>
    <t>4149-01</t>
  </si>
  <si>
    <t>4149-01-01</t>
  </si>
  <si>
    <t>4149-01-02</t>
  </si>
  <si>
    <t>4149-01-03</t>
  </si>
  <si>
    <t>4149-01-04</t>
  </si>
  <si>
    <t>4149-01-05</t>
  </si>
  <si>
    <t>415</t>
  </si>
  <si>
    <t>4151-01</t>
  </si>
  <si>
    <t>4151-01-01</t>
  </si>
  <si>
    <t>4151-01-02</t>
  </si>
  <si>
    <t>4151-02</t>
  </si>
  <si>
    <t>4151-02-01</t>
  </si>
  <si>
    <t>4151-02-02</t>
  </si>
  <si>
    <t>4151-02-03</t>
  </si>
  <si>
    <t>4151-02-04</t>
  </si>
  <si>
    <t>4151-02-05</t>
  </si>
  <si>
    <t>4151-02-06</t>
  </si>
  <si>
    <t>4162-01</t>
  </si>
  <si>
    <t>4162-01-01</t>
  </si>
  <si>
    <t>4162-01-02</t>
  </si>
  <si>
    <t>4162-01-03</t>
  </si>
  <si>
    <t>4162-01-04</t>
  </si>
  <si>
    <t>4162-01-05</t>
  </si>
  <si>
    <t>4162-01-06</t>
  </si>
  <si>
    <t>4162-01-07</t>
  </si>
  <si>
    <t>4162-01-08</t>
  </si>
  <si>
    <t>4162-01-09</t>
  </si>
  <si>
    <t>4162-01-10</t>
  </si>
  <si>
    <t>4162-01-11</t>
  </si>
  <si>
    <t>4162-01-12</t>
  </si>
  <si>
    <t>4162-01-13</t>
  </si>
  <si>
    <t>4163</t>
  </si>
  <si>
    <t>4163-01</t>
  </si>
  <si>
    <t>4163-01-01</t>
  </si>
  <si>
    <t>4163-01-02</t>
  </si>
  <si>
    <t>4166-01</t>
  </si>
  <si>
    <t>4166-01-01</t>
  </si>
  <si>
    <t>4166-02</t>
  </si>
  <si>
    <t>4166-02-01</t>
  </si>
  <si>
    <t>4166-03</t>
  </si>
  <si>
    <t>4166-03-01</t>
  </si>
  <si>
    <t>4166-03-02</t>
  </si>
  <si>
    <t>4167-01</t>
  </si>
  <si>
    <t>4167-01-01</t>
  </si>
  <si>
    <t>4168</t>
  </si>
  <si>
    <t>4168-01</t>
  </si>
  <si>
    <t>4168-01-01</t>
  </si>
  <si>
    <t>4168-01-02</t>
  </si>
  <si>
    <t>4168-01-03</t>
  </si>
  <si>
    <t>4168-01-04</t>
  </si>
  <si>
    <t>4168-01-05</t>
  </si>
  <si>
    <t>4168-02</t>
  </si>
  <si>
    <t>4168-02-01</t>
  </si>
  <si>
    <t>4168-02-02</t>
  </si>
  <si>
    <t>4168-02-03</t>
  </si>
  <si>
    <t>4168-02-04</t>
  </si>
  <si>
    <t>4168-02-05</t>
  </si>
  <si>
    <t>4168-02-06</t>
  </si>
  <si>
    <t>4168-02-07</t>
  </si>
  <si>
    <t>4168-02-08</t>
  </si>
  <si>
    <t>4168-03</t>
  </si>
  <si>
    <t>4168-03-01</t>
  </si>
  <si>
    <t>4168-03-02</t>
  </si>
  <si>
    <t>4168-03-03</t>
  </si>
  <si>
    <t>4169-01</t>
  </si>
  <si>
    <t>4169-01-01</t>
  </si>
  <si>
    <t>4169-01-02</t>
  </si>
  <si>
    <t>4169-01-03</t>
  </si>
  <si>
    <t>4169-01-04</t>
  </si>
  <si>
    <t>4169-01-05</t>
  </si>
  <si>
    <t>4211</t>
  </si>
  <si>
    <t>4211-01</t>
  </si>
  <si>
    <t>4212</t>
  </si>
  <si>
    <t>4212-01</t>
  </si>
  <si>
    <t>4213</t>
  </si>
  <si>
    <t>4213-01</t>
  </si>
  <si>
    <t>4213-01-01</t>
  </si>
  <si>
    <t>4213-01-02</t>
  </si>
  <si>
    <t>4213-01-03</t>
  </si>
  <si>
    <t>4213-01-04</t>
  </si>
  <si>
    <t>4213-01-05</t>
  </si>
  <si>
    <t>4213-01-06</t>
  </si>
  <si>
    <t>4213-01-07</t>
  </si>
  <si>
    <t>4213-01-08</t>
  </si>
  <si>
    <t>4213-01-09</t>
  </si>
  <si>
    <t>4213-01-10</t>
  </si>
  <si>
    <t>4213-01-11</t>
  </si>
  <si>
    <t>4213-01-12</t>
  </si>
  <si>
    <t>4213-01-13</t>
  </si>
  <si>
    <t>4213-01-14</t>
  </si>
  <si>
    <t>4213-01-15</t>
  </si>
  <si>
    <t>4213-01-16</t>
  </si>
  <si>
    <t>4213-01-17</t>
  </si>
  <si>
    <t>4213-01-18</t>
  </si>
  <si>
    <t>4213-01-19</t>
  </si>
  <si>
    <t>4213-01-20</t>
  </si>
  <si>
    <t>4213-01-21</t>
  </si>
  <si>
    <t>4213-01-22</t>
  </si>
  <si>
    <t>4213-01-23</t>
  </si>
  <si>
    <t>4213-01-24</t>
  </si>
  <si>
    <t>4213-01-25</t>
  </si>
  <si>
    <t>4213-01-26</t>
  </si>
  <si>
    <t>4213-01-27</t>
  </si>
  <si>
    <t>4213-01-28</t>
  </si>
  <si>
    <t>4213-01-29</t>
  </si>
  <si>
    <t>4213-01-30</t>
  </si>
  <si>
    <t>4213-01-31</t>
  </si>
  <si>
    <t>4213-01-32</t>
  </si>
  <si>
    <t>4213-01-33</t>
  </si>
  <si>
    <t>4213-01-34</t>
  </si>
  <si>
    <t>4213-01-35</t>
  </si>
  <si>
    <t>4213-01-36</t>
  </si>
  <si>
    <t>4213-01-37</t>
  </si>
  <si>
    <t>4213-01-38</t>
  </si>
  <si>
    <t>4213-01-39</t>
  </si>
  <si>
    <t>4213-01-40</t>
  </si>
  <si>
    <t>4213-01-41</t>
  </si>
  <si>
    <t>4213-01-42</t>
  </si>
  <si>
    <t>4213-01-43</t>
  </si>
  <si>
    <t>4213-01-44</t>
  </si>
  <si>
    <t>4213-01-45</t>
  </si>
  <si>
    <t>4213-01-46</t>
  </si>
  <si>
    <t>4213-01-47</t>
  </si>
  <si>
    <t>4213-01-48</t>
  </si>
  <si>
    <t>4213-01-49</t>
  </si>
  <si>
    <t>4213-01-50</t>
  </si>
  <si>
    <t>4213-01-51</t>
  </si>
  <si>
    <t>411</t>
  </si>
  <si>
    <t>4112</t>
  </si>
  <si>
    <t>CONTRIBUCIONES DE MEJORAS POR OBRA PUBLICA</t>
  </si>
  <si>
    <t>DERECHO POR PRESTACION DE SERVICIOS</t>
  </si>
  <si>
    <t>4151</t>
  </si>
  <si>
    <t>416</t>
  </si>
  <si>
    <t>4162</t>
  </si>
  <si>
    <t>4166</t>
  </si>
  <si>
    <t>4167</t>
  </si>
  <si>
    <t>4168-02-09</t>
  </si>
  <si>
    <t>4169</t>
  </si>
  <si>
    <t>4213-01-52</t>
  </si>
  <si>
    <t>RAMO 15 PROGRAMA HABITAT ESTATAL</t>
  </si>
  <si>
    <t>RAMO 20 OPCIONES PRODUCTIVAS BENEFICIARIOS</t>
  </si>
  <si>
    <t>RAMO 20 OPCIONES PRODUCTIVAS MUNICIPAL</t>
  </si>
  <si>
    <t>RAMO 20 OPCIONES PRODUCTIVAS ESTATAL</t>
  </si>
  <si>
    <t>RAMO 20 OPCIONES PRODUCTIVAS FEDERAL</t>
  </si>
  <si>
    <t>RAMO 20 PROGRAMA 3X1 MUNICIPAL</t>
  </si>
  <si>
    <t>RAMO 20 PROGRAMA 3X1 ESTATAL</t>
  </si>
  <si>
    <t>RAMO 20 PROGRAMA 3X1 FEDERAL</t>
  </si>
  <si>
    <t>RAMO 20 RESCATE DE ESPACIOS PUBLICOS MUNICIPAL</t>
  </si>
  <si>
    <t>RAMO 20 RESCATE DE ESPACIOS PUBLICOS ESTATAL</t>
  </si>
  <si>
    <t>RAMO 20 RESCATE DE ESPACIOS PUBLICOS FEDERAL</t>
  </si>
  <si>
    <t>RAMO 20 PDZP MUNICIPAL</t>
  </si>
  <si>
    <t>RAMO 20 PDZP ESTATAL</t>
  </si>
  <si>
    <t>RAMO 20 PDZP FEDERAL</t>
  </si>
  <si>
    <t>REINTEGROS FONDOS FEDERALES Y MPALES.</t>
  </si>
  <si>
    <t>RAMO 20 3X1 BENEFICIARIOS</t>
  </si>
  <si>
    <t>FONDO DE CULTURA</t>
  </si>
  <si>
    <t>FONDO DE RETIRO</t>
  </si>
  <si>
    <t>RAMO 16 PROSSAPYS</t>
  </si>
  <si>
    <t>VIVIENDA DIGNA</t>
  </si>
  <si>
    <t>EMPLEO TEMPORAL</t>
  </si>
  <si>
    <t>RAMO 23 DESARROLLO REGIONAL</t>
  </si>
  <si>
    <t>RASTRO TIF CENTENARIO MUNICIPAL</t>
  </si>
  <si>
    <t>APAZU (CONAGUA)</t>
  </si>
  <si>
    <t>RAMO 6 CDI MUJERES</t>
  </si>
  <si>
    <t>ORDENAMIENTO TERRITORIAL</t>
  </si>
  <si>
    <t>FONDO DE CONTINGENCIA  INVERSION 4</t>
  </si>
  <si>
    <t>FONDO DE CONTINGENCIA INVERSION 5</t>
  </si>
  <si>
    <t>RAMO 12 COMUNIDADES SALUDABLES</t>
  </si>
  <si>
    <t>APROVECHAMIENTOS POR PARTICIPACIONES DERIVADAS DE LA APLICACIÓN DE LEYES</t>
  </si>
  <si>
    <t>APROVECHAMIENTOS POR APORTACIONES Y COOPERACIONES</t>
  </si>
  <si>
    <t>ACCESORIOS DE APROVECHAMIENTOS</t>
  </si>
  <si>
    <t>IMPUESTO SOBRE PATRIMONIO</t>
  </si>
  <si>
    <t>DERECHOS POR EL USO, GOCE, APROVECHAMIENTO O EXPLOTACION DE BIENES DE DOMINIO PUBLICO</t>
  </si>
  <si>
    <t xml:space="preserve">TITULO CONCESION </t>
  </si>
  <si>
    <t>4141-04-09</t>
  </si>
  <si>
    <t>REPOSICION DE TARJETAS DE PAGO</t>
  </si>
  <si>
    <t>AUTORIZACION PARA REMODELACION DE LOCALES</t>
  </si>
  <si>
    <t>FORTALECE</t>
  </si>
  <si>
    <t xml:space="preserve">FORTASEG COPARTICIPACION </t>
  </si>
  <si>
    <t>FESTIVAL CULTURAL 100 AÑOS I</t>
  </si>
  <si>
    <t>FORTALECIMIENTO FINANCIERO-4</t>
  </si>
  <si>
    <t>FORTALECIMIENTO FINANCIERO-6</t>
  </si>
  <si>
    <t>FORTALECIMIENTO FINANCIERO RAMO 23 PROVISIONES SALARIALES</t>
  </si>
  <si>
    <t>4213-01-53</t>
  </si>
  <si>
    <t>4213-01-54</t>
  </si>
  <si>
    <t xml:space="preserve">PRODUCTOS TIPO CORRIENTE </t>
  </si>
  <si>
    <t>PRODUCTOS DERIVADOS DEL USO Y APROVECHAMIENTO DE BIENES NO SUJETOS A REGIMEN DE DOMINIO PUBLICO</t>
  </si>
  <si>
    <t>APROVECHAMIENTO DE TIPO CORRIENTE</t>
  </si>
  <si>
    <t>MULTAS</t>
  </si>
  <si>
    <t>421</t>
  </si>
  <si>
    <t>PRESUPUESTO DE INGRESOS CORRESPONDIENTE AL EJERCICIO FISCAL 2017</t>
  </si>
  <si>
    <t>FONDO DE FISCALIZACION Y RECAUDACION</t>
  </si>
  <si>
    <t>FONDO DE EXTRACCION DE HIDROCARBUROS</t>
  </si>
  <si>
    <t>IMPUESTO ESPECIAL SOBRE PRODUCCION Y SERVICIOS</t>
  </si>
  <si>
    <t>0.136% DE LA RECAUDACION PARTICIPABLE</t>
  </si>
  <si>
    <t>3.17 % SOBRE EXTRACCION DE PETROLEO</t>
  </si>
  <si>
    <t>FONDO DEL IMPUESTO SOBRE LA RENTA</t>
  </si>
  <si>
    <t>FONDO DE ESTABILIZACION  DE LOS INGRESOS DE LAS ENTIDADES FEDERATIVAS</t>
  </si>
  <si>
    <t>REINGRESO DE TRAMITE RECHAZADO</t>
  </si>
  <si>
    <t>ANUENCIA O CONFORMIDAD EN RAMO DE ALCOHOLES</t>
  </si>
  <si>
    <t>IMPUESTO SOBRE TENENCIA Y USO DE VEHICULO ESTATAL</t>
  </si>
  <si>
    <t>IMPUESTO SOBRE TENENCIA Y USO DE VEHICULO FEDERAL</t>
  </si>
  <si>
    <t>FONDO DE COMPENSACION DEL IMPTO SOBRE AUTOS NUEVOS</t>
  </si>
  <si>
    <t>COMERCIANTES AMBULANTES DE BIENES Y SERVICIOS Y ESTABLECIMIENTOS QUE USEN LA VIA PUBLICA</t>
  </si>
  <si>
    <t>EXPEDICION DE PERM. PTOS. FIJOS SEMIFI. MOV</t>
  </si>
  <si>
    <t>CUOTA DIARIA A PUESTOS FIJOS SEMIFIJOS Y</t>
  </si>
  <si>
    <t>INSTALACION DE MAQUINAS DESPACHADORAS</t>
  </si>
  <si>
    <t>PERM. DE INST. O CONST. DE CRIPTAS PANTEON HIDALGO</t>
  </si>
  <si>
    <t>DEPOSITAR BASURA RELLENO SANITARIO POR CONVENIO</t>
  </si>
  <si>
    <t>FIRMA EXCEDENTE</t>
  </si>
  <si>
    <t>PARTICIPACIONES, APORTACIONES Y CONVENIOS</t>
  </si>
  <si>
    <t>IMPUESTOS SOBRE AUTOMOVILES NUEVOS</t>
  </si>
  <si>
    <t xml:space="preserve"> DERECHOS DEL SIAPA TEPIC</t>
  </si>
  <si>
    <t>TOTAL DE INGRESOS DEL AYUNTAMIENTO</t>
  </si>
  <si>
    <t>TOTAL DE INGRESOS</t>
  </si>
  <si>
    <t>4212-02</t>
  </si>
  <si>
    <t>4212-03</t>
  </si>
  <si>
    <t>4212-04</t>
  </si>
  <si>
    <t>4211-02</t>
  </si>
  <si>
    <t>4211-03</t>
  </si>
  <si>
    <t>4211-04</t>
  </si>
  <si>
    <t>4211-05</t>
  </si>
  <si>
    <t>4211-06</t>
  </si>
  <si>
    <t>4211-07</t>
  </si>
  <si>
    <t>4211-08</t>
  </si>
  <si>
    <t>4211-09</t>
  </si>
  <si>
    <t>4211-10</t>
  </si>
  <si>
    <t>4211-11</t>
  </si>
  <si>
    <t>4211-12</t>
  </si>
  <si>
    <t>4211-13</t>
  </si>
  <si>
    <t>4211-14</t>
  </si>
  <si>
    <t>4211-15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</si>
</sst>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00_ ;\-#,##0.0000\ "/>
    <numFmt numFmtId="166" formatCode="&quot;$&quot;#,##0.000;\-&quot;$&quot;#,##0.000"/>
    <numFmt numFmtId="167" formatCode="#,##0.0000"/>
    <numFmt numFmtId="168" formatCode="0.0000"/>
  </numFmts>
  <fonts count="58">
    <font>
      <sz val="8"/>
      <color rgb="FF000000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sz val="9"/>
      <color theme="1"/>
      <name val="Arial"/>
      <family val="2"/>
    </font>
    <font>
      <b/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1" applyNumberFormat="0" applyAlignment="0" applyProtection="0"/>
    <xf numFmtId="0" fontId="35" fillId="23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4">
    <xf numFmtId="0" fontId="0" fillId="2" borderId="0" xfId="0" applyFill="1" applyAlignment="1">
      <alignment horizontal="left" vertical="top" wrapText="1"/>
    </xf>
    <xf numFmtId="0" fontId="48" fillId="0" borderId="10" xfId="0" applyFont="1" applyFill="1" applyBorder="1" applyAlignment="1">
      <alignment vertical="center"/>
    </xf>
    <xf numFmtId="0" fontId="49" fillId="2" borderId="0" xfId="0" applyFont="1" applyFill="1" applyAlignment="1">
      <alignment horizontal="left" vertical="center" wrapText="1"/>
    </xf>
    <xf numFmtId="49" fontId="50" fillId="2" borderId="0" xfId="0" applyNumberFormat="1" applyFont="1" applyFill="1" applyBorder="1" applyAlignment="1">
      <alignment vertical="center" wrapText="1"/>
    </xf>
    <xf numFmtId="0" fontId="50" fillId="2" borderId="0" xfId="0" applyFont="1" applyFill="1" applyBorder="1" applyAlignment="1">
      <alignment horizontal="left" vertical="center" wrapText="1"/>
    </xf>
    <xf numFmtId="7" fontId="49" fillId="2" borderId="0" xfId="0" applyNumberFormat="1" applyFont="1" applyFill="1" applyAlignment="1">
      <alignment horizontal="left" vertical="center" wrapText="1"/>
    </xf>
    <xf numFmtId="7" fontId="51" fillId="2" borderId="0" xfId="0" applyNumberFormat="1" applyFont="1" applyFill="1" applyBorder="1" applyAlignment="1">
      <alignment horizontal="center" vertical="center" wrapText="1"/>
    </xf>
    <xf numFmtId="49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49" fontId="52" fillId="35" borderId="10" xfId="0" applyNumberFormat="1" applyFont="1" applyFill="1" applyBorder="1" applyAlignment="1">
      <alignment horizontal="left" vertical="center" wrapText="1"/>
    </xf>
    <xf numFmtId="0" fontId="51" fillId="35" borderId="10" xfId="0" applyFont="1" applyFill="1" applyBorder="1" applyAlignment="1">
      <alignment horizontal="left" vertical="center" wrapText="1"/>
    </xf>
    <xf numFmtId="49" fontId="51" fillId="36" borderId="10" xfId="0" applyNumberFormat="1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 vertical="center" wrapText="1"/>
    </xf>
    <xf numFmtId="0" fontId="49" fillId="0" borderId="0" xfId="0" applyFont="1" applyFill="1" applyAlignment="1">
      <alignment horizontal="left" vertical="center" wrapText="1"/>
    </xf>
    <xf numFmtId="49" fontId="51" fillId="34" borderId="10" xfId="0" applyNumberFormat="1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49" fontId="51" fillId="35" borderId="10" xfId="0" applyNumberFormat="1" applyFont="1" applyFill="1" applyBorder="1" applyAlignment="1">
      <alignment horizontal="left" vertical="center" wrapText="1"/>
    </xf>
    <xf numFmtId="0" fontId="51" fillId="35" borderId="10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vertical="center" wrapText="1"/>
    </xf>
    <xf numFmtId="0" fontId="53" fillId="2" borderId="0" xfId="0" applyFont="1" applyFill="1" applyBorder="1" applyAlignment="1">
      <alignment horizontal="right" vertical="center" wrapText="1"/>
    </xf>
    <xf numFmtId="49" fontId="49" fillId="2" borderId="0" xfId="0" applyNumberFormat="1" applyFont="1" applyFill="1" applyAlignment="1">
      <alignment horizontal="left" vertical="center" wrapText="1"/>
    </xf>
    <xf numFmtId="4" fontId="49" fillId="0" borderId="0" xfId="0" applyNumberFormat="1" applyFont="1" applyFill="1" applyAlignment="1">
      <alignment horizontal="left" vertical="center" wrapText="1"/>
    </xf>
    <xf numFmtId="0" fontId="52" fillId="2" borderId="0" xfId="0" applyFont="1" applyFill="1" applyAlignment="1">
      <alignment horizontal="right" vertical="center" wrapText="1"/>
    </xf>
    <xf numFmtId="4" fontId="52" fillId="2" borderId="0" xfId="0" applyNumberFormat="1" applyFont="1" applyFill="1" applyAlignment="1">
      <alignment vertical="center" wrapText="1"/>
    </xf>
    <xf numFmtId="4" fontId="52" fillId="2" borderId="0" xfId="0" applyNumberFormat="1" applyFont="1" applyFill="1" applyAlignment="1">
      <alignment horizontal="right" vertical="center" wrapText="1"/>
    </xf>
    <xf numFmtId="0" fontId="54" fillId="2" borderId="0" xfId="0" applyFont="1" applyFill="1" applyAlignment="1">
      <alignment horizontal="right" vertical="center" wrapText="1"/>
    </xf>
    <xf numFmtId="4" fontId="52" fillId="34" borderId="0" xfId="0" applyNumberFormat="1" applyFont="1" applyFill="1" applyAlignment="1">
      <alignment vertical="center" wrapText="1"/>
    </xf>
    <xf numFmtId="0" fontId="48" fillId="2" borderId="0" xfId="0" applyFont="1" applyFill="1" applyAlignment="1">
      <alignment horizontal="left" vertical="center" wrapText="1"/>
    </xf>
    <xf numFmtId="4" fontId="49" fillId="2" borderId="0" xfId="0" applyNumberFormat="1" applyFont="1" applyFill="1" applyAlignment="1">
      <alignment horizontal="left" vertical="center" wrapText="1"/>
    </xf>
    <xf numFmtId="49" fontId="49" fillId="0" borderId="0" xfId="0" applyNumberFormat="1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right" vertical="center" wrapText="1"/>
    </xf>
    <xf numFmtId="4" fontId="55" fillId="0" borderId="0" xfId="0" applyNumberFormat="1" applyFont="1" applyFill="1" applyBorder="1" applyAlignment="1">
      <alignment horizontal="right" vertical="center" wrapText="1"/>
    </xf>
    <xf numFmtId="49" fontId="56" fillId="2" borderId="0" xfId="0" applyNumberFormat="1" applyFont="1" applyFill="1" applyBorder="1" applyAlignment="1">
      <alignment horizontal="left" vertical="center" wrapText="1"/>
    </xf>
    <xf numFmtId="4" fontId="53" fillId="34" borderId="11" xfId="0" applyNumberFormat="1" applyFont="1" applyFill="1" applyBorder="1" applyAlignment="1">
      <alignment horizontal="right" vertical="center" wrapText="1"/>
    </xf>
    <xf numFmtId="0" fontId="56" fillId="2" borderId="0" xfId="0" applyFont="1" applyFill="1" applyAlignment="1">
      <alignment horizontal="left" vertical="center" wrapText="1"/>
    </xf>
    <xf numFmtId="4" fontId="53" fillId="35" borderId="10" xfId="0" applyNumberFormat="1" applyFont="1" applyFill="1" applyBorder="1" applyAlignment="1">
      <alignment horizontal="right" vertical="center" wrapText="1"/>
    </xf>
    <xf numFmtId="4" fontId="53" fillId="36" borderId="10" xfId="0" applyNumberFormat="1" applyFont="1" applyFill="1" applyBorder="1" applyAlignment="1">
      <alignment horizontal="right" vertical="center" wrapText="1"/>
    </xf>
    <xf numFmtId="4" fontId="53" fillId="34" borderId="10" xfId="0" applyNumberFormat="1" applyFont="1" applyFill="1" applyBorder="1" applyAlignment="1">
      <alignment horizontal="right" vertical="center" wrapText="1"/>
    </xf>
    <xf numFmtId="4" fontId="56" fillId="0" borderId="10" xfId="0" applyNumberFormat="1" applyFont="1" applyFill="1" applyBorder="1" applyAlignment="1">
      <alignment horizontal="right" vertical="center" wrapText="1"/>
    </xf>
    <xf numFmtId="4" fontId="56" fillId="0" borderId="10" xfId="46" applyNumberFormat="1" applyFont="1" applyFill="1" applyBorder="1" applyAlignment="1">
      <alignment horizontal="right" vertical="center" wrapText="1"/>
    </xf>
    <xf numFmtId="4" fontId="56" fillId="0" borderId="10" xfId="51" applyNumberFormat="1" applyFont="1" applyFill="1" applyBorder="1" applyAlignment="1">
      <alignment horizontal="right" vertical="center" wrapText="1"/>
      <protection/>
    </xf>
    <xf numFmtId="4" fontId="56" fillId="0" borderId="10" xfId="0" applyNumberFormat="1" applyFont="1" applyFill="1" applyBorder="1" applyAlignment="1">
      <alignment vertical="center" wrapText="1"/>
    </xf>
    <xf numFmtId="4" fontId="56" fillId="0" borderId="10" xfId="54" applyNumberFormat="1" applyFont="1" applyFill="1" applyBorder="1" applyAlignment="1">
      <alignment horizontal="right" vertical="center" wrapText="1"/>
      <protection/>
    </xf>
    <xf numFmtId="4" fontId="56" fillId="0" borderId="10" xfId="54" applyNumberFormat="1" applyFont="1" applyFill="1" applyBorder="1" applyAlignment="1">
      <alignment vertical="center" wrapText="1"/>
      <protection/>
    </xf>
    <xf numFmtId="4" fontId="56" fillId="0" borderId="10" xfId="0" applyNumberFormat="1" applyFont="1" applyFill="1" applyBorder="1" applyAlignment="1">
      <alignment vertical="center"/>
    </xf>
    <xf numFmtId="4" fontId="53" fillId="0" borderId="10" xfId="0" applyNumberFormat="1" applyFont="1" applyFill="1" applyBorder="1" applyAlignment="1">
      <alignment horizontal="right" vertical="center" wrapText="1"/>
    </xf>
    <xf numFmtId="0" fontId="57" fillId="2" borderId="0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center" vertical="center" wrapText="1"/>
    </xf>
    <xf numFmtId="0" fontId="53" fillId="2" borderId="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2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381000</xdr:colOff>
      <xdr:row>0</xdr:row>
      <xdr:rowOff>47625</xdr:rowOff>
    </xdr:from>
    <xdr:to>
      <xdr:col>13</xdr:col>
      <xdr:colOff>723900</xdr:colOff>
      <xdr:row>0</xdr:row>
      <xdr:rowOff>47625</xdr:rowOff>
    </xdr:to>
    <xdr:pic>
      <xdr:nvPicPr>
        <xdr:cNvPr id="1" name="4294967295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11175" y="47625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1866900</xdr:colOff>
      <xdr:row>4</xdr:row>
      <xdr:rowOff>76200</xdr:rowOff>
    </xdr:to>
    <xdr:grpSp>
      <xdr:nvGrpSpPr>
        <xdr:cNvPr id="2" name="24 Grupo"/>
        <xdr:cNvGrpSpPr>
          <a:grpSpLocks/>
        </xdr:cNvGrpSpPr>
      </xdr:nvGrpSpPr>
      <xdr:grpSpPr>
        <a:xfrm>
          <a:off x="95250" y="0"/>
          <a:ext cx="2552700" cy="762000"/>
          <a:chOff x="171450" y="28575"/>
          <a:chExt cx="2247900" cy="1123951"/>
        </a:xfrm>
        <a:solidFill>
          <a:srgbClr val="FFFFFF"/>
        </a:solidFill>
      </xdr:grpSpPr>
      <xdr:sp>
        <xdr:nvSpPr>
          <xdr:cNvPr id="3" name="Text Box 14"/>
          <xdr:cNvSpPr txBox="1">
            <a:spLocks noChangeArrowheads="1"/>
          </xdr:cNvSpPr>
        </xdr:nvSpPr>
        <xdr:spPr>
          <a:xfrm>
            <a:off x="171450" y="660797"/>
            <a:ext cx="2247900" cy="4917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H. XL AYUNTAMIENTO CONSTITUCIONAL DE TEPIC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DIRECCION DE INGRESOS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4" name="Imagen 2" descr="CONSTI~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95274" y="28575"/>
            <a:ext cx="752485" cy="6190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13</xdr:col>
      <xdr:colOff>257175</xdr:colOff>
      <xdr:row>0</xdr:row>
      <xdr:rowOff>85725</xdr:rowOff>
    </xdr:from>
    <xdr:to>
      <xdr:col>14</xdr:col>
      <xdr:colOff>495300</xdr:colOff>
      <xdr:row>3</xdr:row>
      <xdr:rowOff>95250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16025" y="85725"/>
          <a:ext cx="1114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9"/>
  <sheetViews>
    <sheetView tabSelected="1" view="pageBreakPreview" zoomScale="110" zoomScaleNormal="88" zoomScaleSheetLayoutView="110" zoomScalePageLayoutView="0" workbookViewId="0" topLeftCell="D1">
      <selection activeCell="B27" sqref="B27"/>
    </sheetView>
  </sheetViews>
  <sheetFormatPr defaultColWidth="9.33203125" defaultRowHeight="10.5"/>
  <cols>
    <col min="1" max="1" width="13.66015625" style="24" customWidth="1"/>
    <col min="2" max="2" width="50.16015625" style="2" customWidth="1"/>
    <col min="3" max="3" width="18.83203125" style="2" customWidth="1"/>
    <col min="4" max="4" width="15.83203125" style="2" customWidth="1"/>
    <col min="5" max="5" width="16.66015625" style="2" customWidth="1"/>
    <col min="6" max="6" width="15.66015625" style="2" customWidth="1"/>
    <col min="7" max="7" width="16.16015625" style="2" customWidth="1"/>
    <col min="8" max="8" width="15.16015625" style="2" customWidth="1"/>
    <col min="9" max="9" width="16" style="2" customWidth="1"/>
    <col min="10" max="11" width="15.16015625" style="2" customWidth="1"/>
    <col min="12" max="12" width="16" style="2" customWidth="1"/>
    <col min="13" max="13" width="14.5" style="2" customWidth="1"/>
    <col min="14" max="14" width="15.33203125" style="2" customWidth="1"/>
    <col min="15" max="15" width="15.5" style="2" customWidth="1"/>
    <col min="16" max="16384" width="9.33203125" style="2" customWidth="1"/>
  </cols>
  <sheetData>
    <row r="1" spans="1:15" ht="13.5" customHeight="1">
      <c r="A1" s="50" t="s">
        <v>276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3.5" customHeight="1">
      <c r="A2" s="51" t="s">
        <v>277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52" t="s">
        <v>278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3.5" customHeight="1">
      <c r="A4" s="53" t="s">
        <v>667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4" ht="12.75" customHeight="1">
      <c r="A5" s="3"/>
      <c r="B5" s="4"/>
      <c r="C5" s="5"/>
      <c r="D5" s="5"/>
      <c r="E5" s="5"/>
      <c r="M5" s="6"/>
      <c r="N5" s="6"/>
    </row>
    <row r="6" spans="1:15" ht="30" customHeight="1">
      <c r="A6" s="7" t="s">
        <v>275</v>
      </c>
      <c r="B6" s="8" t="s">
        <v>274</v>
      </c>
      <c r="C6" s="8" t="s">
        <v>286</v>
      </c>
      <c r="D6" s="8" t="s">
        <v>265</v>
      </c>
      <c r="E6" s="8" t="s">
        <v>266</v>
      </c>
      <c r="F6" s="8" t="s">
        <v>267</v>
      </c>
      <c r="G6" s="8" t="s">
        <v>268</v>
      </c>
      <c r="H6" s="8" t="s">
        <v>269</v>
      </c>
      <c r="I6" s="8" t="s">
        <v>270</v>
      </c>
      <c r="J6" s="8" t="s">
        <v>271</v>
      </c>
      <c r="K6" s="8" t="s">
        <v>272</v>
      </c>
      <c r="L6" s="8" t="s">
        <v>273</v>
      </c>
      <c r="M6" s="8" t="s">
        <v>283</v>
      </c>
      <c r="N6" s="8" t="s">
        <v>284</v>
      </c>
      <c r="O6" s="8" t="s">
        <v>285</v>
      </c>
    </row>
    <row r="7" spans="1:15" ht="12" customHeight="1">
      <c r="A7" s="9" t="s">
        <v>604</v>
      </c>
      <c r="B7" s="10" t="s">
        <v>279</v>
      </c>
      <c r="C7" s="39">
        <f>+C8</f>
        <v>124675584.41</v>
      </c>
      <c r="D7" s="39">
        <f aca="true" t="shared" si="0" ref="D7:O7">+D8</f>
        <v>33394931.45</v>
      </c>
      <c r="E7" s="39">
        <f t="shared" si="0"/>
        <v>21604087.72</v>
      </c>
      <c r="F7" s="39">
        <f t="shared" si="0"/>
        <v>12575732.67</v>
      </c>
      <c r="G7" s="39">
        <f t="shared" si="0"/>
        <v>5497198.54</v>
      </c>
      <c r="H7" s="39">
        <f t="shared" si="0"/>
        <v>6450851.45</v>
      </c>
      <c r="I7" s="39">
        <f t="shared" si="0"/>
        <v>9211183.93</v>
      </c>
      <c r="J7" s="39">
        <f t="shared" si="0"/>
        <v>7176665.68</v>
      </c>
      <c r="K7" s="39">
        <f t="shared" si="0"/>
        <v>7222597.74</v>
      </c>
      <c r="L7" s="39">
        <f t="shared" si="0"/>
        <v>5233651.84</v>
      </c>
      <c r="M7" s="39">
        <f t="shared" si="0"/>
        <v>6092507.029999999</v>
      </c>
      <c r="N7" s="39">
        <f t="shared" si="0"/>
        <v>4921398.19</v>
      </c>
      <c r="O7" s="39">
        <f t="shared" si="0"/>
        <v>5294778.17</v>
      </c>
    </row>
    <row r="8" spans="1:15" s="13" customFormat="1" ht="12" customHeight="1">
      <c r="A8" s="11" t="s">
        <v>605</v>
      </c>
      <c r="B8" s="12" t="s">
        <v>648</v>
      </c>
      <c r="C8" s="40">
        <f>+C9+C13</f>
        <v>124675584.41</v>
      </c>
      <c r="D8" s="40">
        <f aca="true" t="shared" si="1" ref="D8:O8">+D9+D13</f>
        <v>33394931.45</v>
      </c>
      <c r="E8" s="40">
        <f t="shared" si="1"/>
        <v>21604087.72</v>
      </c>
      <c r="F8" s="40">
        <f t="shared" si="1"/>
        <v>12575732.67</v>
      </c>
      <c r="G8" s="40">
        <f t="shared" si="1"/>
        <v>5497198.54</v>
      </c>
      <c r="H8" s="40">
        <f t="shared" si="1"/>
        <v>6450851.45</v>
      </c>
      <c r="I8" s="40">
        <f t="shared" si="1"/>
        <v>9211183.93</v>
      </c>
      <c r="J8" s="40">
        <f t="shared" si="1"/>
        <v>7176665.68</v>
      </c>
      <c r="K8" s="40">
        <f t="shared" si="1"/>
        <v>7222597.74</v>
      </c>
      <c r="L8" s="40">
        <f t="shared" si="1"/>
        <v>5233651.84</v>
      </c>
      <c r="M8" s="40">
        <f t="shared" si="1"/>
        <v>6092507.029999999</v>
      </c>
      <c r="N8" s="40">
        <f t="shared" si="1"/>
        <v>4921398.19</v>
      </c>
      <c r="O8" s="40">
        <f t="shared" si="1"/>
        <v>5294778.17</v>
      </c>
    </row>
    <row r="9" spans="1:15" s="13" customFormat="1" ht="12" customHeight="1">
      <c r="A9" s="14" t="s">
        <v>287</v>
      </c>
      <c r="B9" s="15" t="s">
        <v>0</v>
      </c>
      <c r="C9" s="41">
        <f>SUM(C10:C12)</f>
        <v>67700742.37</v>
      </c>
      <c r="D9" s="41">
        <f aca="true" t="shared" si="2" ref="D9:O9">SUM(D10:D12)</f>
        <v>26528593</v>
      </c>
      <c r="E9" s="41">
        <f t="shared" si="2"/>
        <v>16435684</v>
      </c>
      <c r="F9" s="41">
        <f t="shared" si="2"/>
        <v>8383523</v>
      </c>
      <c r="G9" s="41">
        <f t="shared" si="2"/>
        <v>2505837</v>
      </c>
      <c r="H9" s="41">
        <f t="shared" si="2"/>
        <v>2768547</v>
      </c>
      <c r="I9" s="41">
        <f t="shared" si="2"/>
        <v>2260298</v>
      </c>
      <c r="J9" s="41">
        <f t="shared" si="2"/>
        <v>1533646</v>
      </c>
      <c r="K9" s="41">
        <f t="shared" si="2"/>
        <v>1347124</v>
      </c>
      <c r="L9" s="41">
        <f t="shared" si="2"/>
        <v>1343571</v>
      </c>
      <c r="M9" s="41">
        <f t="shared" si="2"/>
        <v>1347866.1400000001</v>
      </c>
      <c r="N9" s="41">
        <f t="shared" si="2"/>
        <v>1019955.76</v>
      </c>
      <c r="O9" s="41">
        <f t="shared" si="2"/>
        <v>2226097.4699999997</v>
      </c>
    </row>
    <row r="10" spans="1:15" s="13" customFormat="1" ht="12.75" customHeight="1">
      <c r="A10" s="16" t="s">
        <v>288</v>
      </c>
      <c r="B10" s="17" t="s">
        <v>1</v>
      </c>
      <c r="C10" s="42">
        <f aca="true" t="shared" si="3" ref="C10:C74">SUM(D10:O10)</f>
        <v>593377.37</v>
      </c>
      <c r="D10" s="42">
        <v>88906</v>
      </c>
      <c r="E10" s="42">
        <v>231919</v>
      </c>
      <c r="F10" s="42">
        <v>117417</v>
      </c>
      <c r="G10" s="42">
        <v>34990</v>
      </c>
      <c r="H10" s="42">
        <v>9532</v>
      </c>
      <c r="I10" s="42">
        <v>29060</v>
      </c>
      <c r="J10" s="42">
        <v>19800</v>
      </c>
      <c r="K10" s="42">
        <v>8110</v>
      </c>
      <c r="L10" s="42">
        <v>11024</v>
      </c>
      <c r="M10" s="42">
        <v>13059.14</v>
      </c>
      <c r="N10" s="42">
        <v>10556.76</v>
      </c>
      <c r="O10" s="42">
        <v>19003.47</v>
      </c>
    </row>
    <row r="11" spans="1:15" s="13" customFormat="1" ht="12.75" customHeight="1">
      <c r="A11" s="16" t="s">
        <v>289</v>
      </c>
      <c r="B11" s="17" t="s">
        <v>2</v>
      </c>
      <c r="C11" s="42">
        <f t="shared" si="3"/>
        <v>52780685</v>
      </c>
      <c r="D11" s="42">
        <v>23621468</v>
      </c>
      <c r="E11" s="42">
        <v>13099061</v>
      </c>
      <c r="F11" s="42">
        <v>5990868</v>
      </c>
      <c r="G11" s="42">
        <v>1718932</v>
      </c>
      <c r="H11" s="42">
        <v>1656141</v>
      </c>
      <c r="I11" s="42">
        <v>1359065</v>
      </c>
      <c r="J11" s="42">
        <v>875572</v>
      </c>
      <c r="K11" s="42">
        <v>735688</v>
      </c>
      <c r="L11" s="42">
        <v>830699</v>
      </c>
      <c r="M11" s="42">
        <v>720248</v>
      </c>
      <c r="N11" s="42">
        <v>691979</v>
      </c>
      <c r="O11" s="42">
        <v>1480964</v>
      </c>
    </row>
    <row r="12" spans="1:15" s="13" customFormat="1" ht="12.75" customHeight="1">
      <c r="A12" s="16" t="s">
        <v>290</v>
      </c>
      <c r="B12" s="17" t="s">
        <v>3</v>
      </c>
      <c r="C12" s="42">
        <f t="shared" si="3"/>
        <v>14326680</v>
      </c>
      <c r="D12" s="42">
        <v>2818219</v>
      </c>
      <c r="E12" s="42">
        <v>3104704</v>
      </c>
      <c r="F12" s="42">
        <v>2275238</v>
      </c>
      <c r="G12" s="42">
        <v>751915</v>
      </c>
      <c r="H12" s="42">
        <v>1102874</v>
      </c>
      <c r="I12" s="42">
        <v>872173</v>
      </c>
      <c r="J12" s="42">
        <v>638274</v>
      </c>
      <c r="K12" s="42">
        <v>603326</v>
      </c>
      <c r="L12" s="42">
        <v>501848</v>
      </c>
      <c r="M12" s="42">
        <v>614559</v>
      </c>
      <c r="N12" s="42">
        <v>317420</v>
      </c>
      <c r="O12" s="42">
        <v>726130</v>
      </c>
    </row>
    <row r="13" spans="1:15" s="13" customFormat="1" ht="12.75" customHeight="1">
      <c r="A13" s="14" t="s">
        <v>291</v>
      </c>
      <c r="B13" s="15" t="s">
        <v>4</v>
      </c>
      <c r="C13" s="41">
        <f>SUM(C14)</f>
        <v>56974842.04</v>
      </c>
      <c r="D13" s="41">
        <f aca="true" t="shared" si="4" ref="D13:O13">SUM(D14)</f>
        <v>6866338.45</v>
      </c>
      <c r="E13" s="41">
        <f t="shared" si="4"/>
        <v>5168403.72</v>
      </c>
      <c r="F13" s="41">
        <f t="shared" si="4"/>
        <v>4192209.67</v>
      </c>
      <c r="G13" s="41">
        <f t="shared" si="4"/>
        <v>2991361.54</v>
      </c>
      <c r="H13" s="41">
        <f t="shared" si="4"/>
        <v>3682304.45</v>
      </c>
      <c r="I13" s="41">
        <f t="shared" si="4"/>
        <v>6950885.93</v>
      </c>
      <c r="J13" s="41">
        <f t="shared" si="4"/>
        <v>5643019.68</v>
      </c>
      <c r="K13" s="41">
        <f t="shared" si="4"/>
        <v>5875473.74</v>
      </c>
      <c r="L13" s="41">
        <f t="shared" si="4"/>
        <v>3890080.84</v>
      </c>
      <c r="M13" s="41">
        <f t="shared" si="4"/>
        <v>4744640.89</v>
      </c>
      <c r="N13" s="41">
        <f t="shared" si="4"/>
        <v>3901442.43</v>
      </c>
      <c r="O13" s="41">
        <f t="shared" si="4"/>
        <v>3068680.7</v>
      </c>
    </row>
    <row r="14" spans="1:15" s="13" customFormat="1" ht="12.75" customHeight="1">
      <c r="A14" s="16" t="s">
        <v>292</v>
      </c>
      <c r="B14" s="17" t="s">
        <v>5</v>
      </c>
      <c r="C14" s="42">
        <f t="shared" si="3"/>
        <v>56974842.04</v>
      </c>
      <c r="D14" s="42">
        <v>6866338.45</v>
      </c>
      <c r="E14" s="42">
        <v>5168403.72</v>
      </c>
      <c r="F14" s="42">
        <v>4192209.67</v>
      </c>
      <c r="G14" s="42">
        <v>2991361.54</v>
      </c>
      <c r="H14" s="42">
        <v>3682304.45</v>
      </c>
      <c r="I14" s="42">
        <v>6950885.93</v>
      </c>
      <c r="J14" s="42">
        <v>5643019.68</v>
      </c>
      <c r="K14" s="42">
        <v>5875473.74</v>
      </c>
      <c r="L14" s="42">
        <v>3890080.84</v>
      </c>
      <c r="M14" s="42">
        <v>4744640.89</v>
      </c>
      <c r="N14" s="42">
        <v>3901442.43</v>
      </c>
      <c r="O14" s="42">
        <v>3068680.7</v>
      </c>
    </row>
    <row r="15" spans="1:15" s="13" customFormat="1" ht="12.75" customHeight="1">
      <c r="A15" s="18" t="s">
        <v>293</v>
      </c>
      <c r="B15" s="19" t="s">
        <v>280</v>
      </c>
      <c r="C15" s="39">
        <f>+C16</f>
        <v>503759.04</v>
      </c>
      <c r="D15" s="39">
        <f aca="true" t="shared" si="5" ref="D15:O17">+D16</f>
        <v>117945.67</v>
      </c>
      <c r="E15" s="39">
        <f t="shared" si="5"/>
        <v>108050.16</v>
      </c>
      <c r="F15" s="39">
        <f t="shared" si="5"/>
        <v>21330.75</v>
      </c>
      <c r="G15" s="39">
        <f t="shared" si="5"/>
        <v>11578.88</v>
      </c>
      <c r="H15" s="39">
        <f t="shared" si="5"/>
        <v>8048.660000000001</v>
      </c>
      <c r="I15" s="39">
        <f t="shared" si="5"/>
        <v>79060.73</v>
      </c>
      <c r="J15" s="39">
        <f t="shared" si="5"/>
        <v>2773.7599999999998</v>
      </c>
      <c r="K15" s="39">
        <f t="shared" si="5"/>
        <v>3590.33</v>
      </c>
      <c r="L15" s="39">
        <f t="shared" si="5"/>
        <v>7524.44</v>
      </c>
      <c r="M15" s="39">
        <f t="shared" si="5"/>
        <v>10816.66</v>
      </c>
      <c r="N15" s="39">
        <f t="shared" si="5"/>
        <v>2040</v>
      </c>
      <c r="O15" s="39">
        <f t="shared" si="5"/>
        <v>130999</v>
      </c>
    </row>
    <row r="16" spans="1:15" s="13" customFormat="1" ht="12.75" customHeight="1">
      <c r="A16" s="11" t="s">
        <v>294</v>
      </c>
      <c r="B16" s="12" t="s">
        <v>606</v>
      </c>
      <c r="C16" s="40">
        <f>+C17</f>
        <v>503759.04</v>
      </c>
      <c r="D16" s="40">
        <f t="shared" si="5"/>
        <v>117945.67</v>
      </c>
      <c r="E16" s="40">
        <f t="shared" si="5"/>
        <v>108050.16</v>
      </c>
      <c r="F16" s="40">
        <f t="shared" si="5"/>
        <v>21330.75</v>
      </c>
      <c r="G16" s="40">
        <f t="shared" si="5"/>
        <v>11578.88</v>
      </c>
      <c r="H16" s="40">
        <f t="shared" si="5"/>
        <v>8048.660000000001</v>
      </c>
      <c r="I16" s="40">
        <f t="shared" si="5"/>
        <v>79060.73</v>
      </c>
      <c r="J16" s="40">
        <f t="shared" si="5"/>
        <v>2773.7599999999998</v>
      </c>
      <c r="K16" s="40">
        <f t="shared" si="5"/>
        <v>3590.33</v>
      </c>
      <c r="L16" s="40">
        <f t="shared" si="5"/>
        <v>7524.44</v>
      </c>
      <c r="M16" s="40">
        <f t="shared" si="5"/>
        <v>10816.66</v>
      </c>
      <c r="N16" s="40">
        <f t="shared" si="5"/>
        <v>2040</v>
      </c>
      <c r="O16" s="40">
        <f t="shared" si="5"/>
        <v>130999</v>
      </c>
    </row>
    <row r="17" spans="1:15" s="13" customFormat="1" ht="12.75" customHeight="1">
      <c r="A17" s="14" t="s">
        <v>295</v>
      </c>
      <c r="B17" s="15" t="s">
        <v>6</v>
      </c>
      <c r="C17" s="41">
        <f>+C18</f>
        <v>503759.04</v>
      </c>
      <c r="D17" s="41">
        <f t="shared" si="5"/>
        <v>117945.67</v>
      </c>
      <c r="E17" s="41">
        <f t="shared" si="5"/>
        <v>108050.16</v>
      </c>
      <c r="F17" s="41">
        <f t="shared" si="5"/>
        <v>21330.75</v>
      </c>
      <c r="G17" s="41">
        <f t="shared" si="5"/>
        <v>11578.88</v>
      </c>
      <c r="H17" s="41">
        <f t="shared" si="5"/>
        <v>8048.660000000001</v>
      </c>
      <c r="I17" s="41">
        <f t="shared" si="5"/>
        <v>79060.73</v>
      </c>
      <c r="J17" s="41">
        <f t="shared" si="5"/>
        <v>2773.7599999999998</v>
      </c>
      <c r="K17" s="41">
        <f t="shared" si="5"/>
        <v>3590.33</v>
      </c>
      <c r="L17" s="41">
        <f t="shared" si="5"/>
        <v>7524.44</v>
      </c>
      <c r="M17" s="41">
        <f t="shared" si="5"/>
        <v>10816.66</v>
      </c>
      <c r="N17" s="41">
        <f t="shared" si="5"/>
        <v>2040</v>
      </c>
      <c r="O17" s="41">
        <f t="shared" si="5"/>
        <v>130999</v>
      </c>
    </row>
    <row r="18" spans="1:15" s="13" customFormat="1" ht="12.75" customHeight="1">
      <c r="A18" s="16" t="s">
        <v>296</v>
      </c>
      <c r="B18" s="17" t="s">
        <v>7</v>
      </c>
      <c r="C18" s="42">
        <f t="shared" si="3"/>
        <v>503759.04</v>
      </c>
      <c r="D18" s="42">
        <v>117945.67</v>
      </c>
      <c r="E18" s="42">
        <v>108050.16</v>
      </c>
      <c r="F18" s="42">
        <v>21330.75</v>
      </c>
      <c r="G18" s="42">
        <v>11578.88</v>
      </c>
      <c r="H18" s="42">
        <v>8048.660000000001</v>
      </c>
      <c r="I18" s="42">
        <v>79060.73</v>
      </c>
      <c r="J18" s="42">
        <v>2773.7599999999998</v>
      </c>
      <c r="K18" s="42">
        <v>3590.33</v>
      </c>
      <c r="L18" s="42">
        <v>7524.44</v>
      </c>
      <c r="M18" s="42">
        <v>10816.66</v>
      </c>
      <c r="N18" s="42">
        <v>2040</v>
      </c>
      <c r="O18" s="42">
        <v>130999</v>
      </c>
    </row>
    <row r="19" spans="1:15" s="13" customFormat="1" ht="12.75" customHeight="1">
      <c r="A19" s="18" t="s">
        <v>297</v>
      </c>
      <c r="B19" s="19" t="s">
        <v>281</v>
      </c>
      <c r="C19" s="39">
        <f aca="true" t="shared" si="6" ref="C19:O19">+C20+C66+C199</f>
        <v>87989084.15</v>
      </c>
      <c r="D19" s="39">
        <f t="shared" si="6"/>
        <v>6007199.619999999</v>
      </c>
      <c r="E19" s="39">
        <f t="shared" si="6"/>
        <v>8932728.31</v>
      </c>
      <c r="F19" s="39">
        <f t="shared" si="6"/>
        <v>10249980.43</v>
      </c>
      <c r="G19" s="39">
        <f t="shared" si="6"/>
        <v>9725494.01</v>
      </c>
      <c r="H19" s="39">
        <f t="shared" si="6"/>
        <v>8063056.26</v>
      </c>
      <c r="I19" s="39">
        <f t="shared" si="6"/>
        <v>6901326.44</v>
      </c>
      <c r="J19" s="39">
        <f t="shared" si="6"/>
        <v>6414503.350000001</v>
      </c>
      <c r="K19" s="39">
        <f t="shared" si="6"/>
        <v>6672550.899999999</v>
      </c>
      <c r="L19" s="39">
        <f t="shared" si="6"/>
        <v>6336221.459999998</v>
      </c>
      <c r="M19" s="39">
        <f t="shared" si="6"/>
        <v>6084210.85</v>
      </c>
      <c r="N19" s="39">
        <f t="shared" si="6"/>
        <v>6230971.3</v>
      </c>
      <c r="O19" s="39">
        <f t="shared" si="6"/>
        <v>6370841.22</v>
      </c>
    </row>
    <row r="20" spans="1:15" s="13" customFormat="1" ht="21" customHeight="1">
      <c r="A20" s="11" t="s">
        <v>298</v>
      </c>
      <c r="B20" s="12" t="s">
        <v>649</v>
      </c>
      <c r="C20" s="40">
        <f>+C21+C31+C41+C49</f>
        <v>20852683.65</v>
      </c>
      <c r="D20" s="40">
        <f aca="true" t="shared" si="7" ref="D20:O20">+D21+D31+D41+D49</f>
        <v>1529457.1</v>
      </c>
      <c r="E20" s="40">
        <f t="shared" si="7"/>
        <v>1912420.18</v>
      </c>
      <c r="F20" s="40">
        <f t="shared" si="7"/>
        <v>1478933.56</v>
      </c>
      <c r="G20" s="40">
        <f t="shared" si="7"/>
        <v>1572516.06</v>
      </c>
      <c r="H20" s="40">
        <f t="shared" si="7"/>
        <v>2303067.73</v>
      </c>
      <c r="I20" s="40">
        <f t="shared" si="7"/>
        <v>1542149.56</v>
      </c>
      <c r="J20" s="40">
        <f t="shared" si="7"/>
        <v>1563457.91</v>
      </c>
      <c r="K20" s="40">
        <f t="shared" si="7"/>
        <v>1636137.88</v>
      </c>
      <c r="L20" s="40">
        <f t="shared" si="7"/>
        <v>1750698.69</v>
      </c>
      <c r="M20" s="40">
        <f t="shared" si="7"/>
        <v>1668612.25</v>
      </c>
      <c r="N20" s="40">
        <f t="shared" si="7"/>
        <v>1852606.8699999996</v>
      </c>
      <c r="O20" s="40">
        <f t="shared" si="7"/>
        <v>2042625.8599999999</v>
      </c>
    </row>
    <row r="21" spans="1:15" s="13" customFormat="1" ht="30" customHeight="1">
      <c r="A21" s="14" t="s">
        <v>299</v>
      </c>
      <c r="B21" s="15" t="s">
        <v>680</v>
      </c>
      <c r="C21" s="41">
        <f>SUM(C22:C30)</f>
        <v>3644402</v>
      </c>
      <c r="D21" s="41">
        <f aca="true" t="shared" si="8" ref="D21:O21">SUM(D22:D30)</f>
        <v>269102</v>
      </c>
      <c r="E21" s="41">
        <f t="shared" si="8"/>
        <v>329600</v>
      </c>
      <c r="F21" s="41">
        <f t="shared" si="8"/>
        <v>264600</v>
      </c>
      <c r="G21" s="41">
        <f t="shared" si="8"/>
        <v>284100</v>
      </c>
      <c r="H21" s="41">
        <f t="shared" si="8"/>
        <v>369700</v>
      </c>
      <c r="I21" s="41">
        <f t="shared" si="8"/>
        <v>286700</v>
      </c>
      <c r="J21" s="41">
        <f t="shared" si="8"/>
        <v>274200</v>
      </c>
      <c r="K21" s="41">
        <f t="shared" si="8"/>
        <v>267200</v>
      </c>
      <c r="L21" s="41">
        <f t="shared" si="8"/>
        <v>285400</v>
      </c>
      <c r="M21" s="41">
        <f t="shared" si="8"/>
        <v>271400</v>
      </c>
      <c r="N21" s="41">
        <f t="shared" si="8"/>
        <v>386400</v>
      </c>
      <c r="O21" s="41">
        <f t="shared" si="8"/>
        <v>356000</v>
      </c>
    </row>
    <row r="22" spans="1:15" s="13" customFormat="1" ht="12.75" customHeight="1">
      <c r="A22" s="16" t="s">
        <v>300</v>
      </c>
      <c r="B22" s="17" t="s">
        <v>8</v>
      </c>
      <c r="C22" s="42">
        <f t="shared" si="3"/>
        <v>96000</v>
      </c>
      <c r="D22" s="42">
        <v>8000</v>
      </c>
      <c r="E22" s="42">
        <v>8000</v>
      </c>
      <c r="F22" s="42">
        <v>8000</v>
      </c>
      <c r="G22" s="42">
        <v>8000</v>
      </c>
      <c r="H22" s="42">
        <v>8000</v>
      </c>
      <c r="I22" s="42">
        <v>8000</v>
      </c>
      <c r="J22" s="42">
        <v>8000</v>
      </c>
      <c r="K22" s="42">
        <v>8000</v>
      </c>
      <c r="L22" s="42">
        <v>8000</v>
      </c>
      <c r="M22" s="42">
        <v>8000</v>
      </c>
      <c r="N22" s="42">
        <v>8000</v>
      </c>
      <c r="O22" s="42">
        <v>8000</v>
      </c>
    </row>
    <row r="23" spans="1:15" s="13" customFormat="1" ht="12.75" customHeight="1">
      <c r="A23" s="16" t="s">
        <v>301</v>
      </c>
      <c r="B23" s="17" t="s">
        <v>681</v>
      </c>
      <c r="C23" s="42">
        <f t="shared" si="3"/>
        <v>60600</v>
      </c>
      <c r="D23" s="42">
        <v>5000</v>
      </c>
      <c r="E23" s="42">
        <v>5000</v>
      </c>
      <c r="F23" s="42">
        <v>5000</v>
      </c>
      <c r="G23" s="42">
        <v>5000</v>
      </c>
      <c r="H23" s="42">
        <v>5000</v>
      </c>
      <c r="I23" s="42">
        <v>5000</v>
      </c>
      <c r="J23" s="42">
        <v>5000</v>
      </c>
      <c r="K23" s="42">
        <v>5000</v>
      </c>
      <c r="L23" s="42">
        <v>4200</v>
      </c>
      <c r="M23" s="42">
        <v>4200</v>
      </c>
      <c r="N23" s="42">
        <v>4200</v>
      </c>
      <c r="O23" s="42">
        <v>8000</v>
      </c>
    </row>
    <row r="24" spans="1:15" s="13" customFormat="1" ht="12.75" customHeight="1">
      <c r="A24" s="16" t="s">
        <v>302</v>
      </c>
      <c r="B24" s="17" t="s">
        <v>682</v>
      </c>
      <c r="C24" s="42">
        <f t="shared" si="3"/>
        <v>2835000</v>
      </c>
      <c r="D24" s="42">
        <v>230000</v>
      </c>
      <c r="E24" s="42">
        <v>230000</v>
      </c>
      <c r="F24" s="42">
        <v>230000</v>
      </c>
      <c r="G24" s="42">
        <v>250000</v>
      </c>
      <c r="H24" s="42">
        <v>260000</v>
      </c>
      <c r="I24" s="42">
        <v>250000</v>
      </c>
      <c r="J24" s="42">
        <v>230000</v>
      </c>
      <c r="K24" s="42">
        <v>230000</v>
      </c>
      <c r="L24" s="42">
        <v>250000</v>
      </c>
      <c r="M24" s="42">
        <v>225000</v>
      </c>
      <c r="N24" s="42">
        <v>225000</v>
      </c>
      <c r="O24" s="42">
        <v>225000</v>
      </c>
    </row>
    <row r="25" spans="1:15" s="13" customFormat="1" ht="12.75" customHeight="1">
      <c r="A25" s="16" t="s">
        <v>303</v>
      </c>
      <c r="B25" s="17" t="s">
        <v>9</v>
      </c>
      <c r="C25" s="42">
        <f t="shared" si="3"/>
        <v>17800</v>
      </c>
      <c r="D25" s="42">
        <v>1100</v>
      </c>
      <c r="E25" s="42">
        <v>1100</v>
      </c>
      <c r="F25" s="42">
        <v>1100</v>
      </c>
      <c r="G25" s="42">
        <v>1100</v>
      </c>
      <c r="H25" s="42">
        <v>1200</v>
      </c>
      <c r="I25" s="42">
        <v>1200</v>
      </c>
      <c r="J25" s="42">
        <v>1200</v>
      </c>
      <c r="K25" s="42">
        <v>1200</v>
      </c>
      <c r="L25" s="42">
        <v>1200</v>
      </c>
      <c r="M25" s="42">
        <v>1200</v>
      </c>
      <c r="N25" s="42">
        <v>1200</v>
      </c>
      <c r="O25" s="42">
        <v>5000</v>
      </c>
    </row>
    <row r="26" spans="1:15" s="13" customFormat="1" ht="12.75" customHeight="1">
      <c r="A26" s="16" t="s">
        <v>304</v>
      </c>
      <c r="B26" s="17" t="s">
        <v>10</v>
      </c>
      <c r="C26" s="42">
        <f t="shared" si="3"/>
        <v>1</v>
      </c>
      <c r="D26" s="42">
        <v>1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s="13" customFormat="1" ht="12.75" customHeight="1">
      <c r="A27" s="16" t="s">
        <v>305</v>
      </c>
      <c r="B27" s="17" t="s">
        <v>11</v>
      </c>
      <c r="C27" s="42">
        <f t="shared" si="3"/>
        <v>430000</v>
      </c>
      <c r="D27" s="42">
        <v>10000</v>
      </c>
      <c r="E27" s="42">
        <v>70000</v>
      </c>
      <c r="F27" s="42">
        <v>5000</v>
      </c>
      <c r="G27" s="42">
        <v>5000</v>
      </c>
      <c r="H27" s="42">
        <v>80000</v>
      </c>
      <c r="I27" s="42">
        <v>5000</v>
      </c>
      <c r="J27" s="42">
        <v>15000</v>
      </c>
      <c r="K27" s="42">
        <v>5000</v>
      </c>
      <c r="L27" s="42">
        <v>5000</v>
      </c>
      <c r="M27" s="42">
        <v>15000</v>
      </c>
      <c r="N27" s="42">
        <v>130000</v>
      </c>
      <c r="O27" s="42">
        <v>85000</v>
      </c>
    </row>
    <row r="28" spans="1:15" s="13" customFormat="1" ht="12.75" customHeight="1">
      <c r="A28" s="16" t="s">
        <v>306</v>
      </c>
      <c r="B28" s="17" t="s">
        <v>12</v>
      </c>
      <c r="C28" s="42">
        <f t="shared" si="3"/>
        <v>25000</v>
      </c>
      <c r="D28" s="42">
        <v>0</v>
      </c>
      <c r="E28" s="42">
        <v>500</v>
      </c>
      <c r="F28" s="42">
        <v>500</v>
      </c>
      <c r="G28" s="42">
        <v>0</v>
      </c>
      <c r="H28" s="42">
        <v>500</v>
      </c>
      <c r="I28" s="42">
        <v>2500</v>
      </c>
      <c r="J28" s="42">
        <v>0</v>
      </c>
      <c r="K28" s="42">
        <v>3000</v>
      </c>
      <c r="L28" s="42">
        <v>2000</v>
      </c>
      <c r="M28" s="42">
        <v>3000</v>
      </c>
      <c r="N28" s="42">
        <v>3000</v>
      </c>
      <c r="O28" s="42">
        <v>10000</v>
      </c>
    </row>
    <row r="29" spans="1:15" s="13" customFormat="1" ht="12.75" customHeight="1">
      <c r="A29" s="16" t="s">
        <v>307</v>
      </c>
      <c r="B29" s="17" t="s">
        <v>13</v>
      </c>
      <c r="C29" s="42">
        <f t="shared" si="3"/>
        <v>180000</v>
      </c>
      <c r="D29" s="42">
        <v>15000</v>
      </c>
      <c r="E29" s="42">
        <v>15000</v>
      </c>
      <c r="F29" s="42">
        <v>15000</v>
      </c>
      <c r="G29" s="42">
        <v>15000</v>
      </c>
      <c r="H29" s="42">
        <v>15000</v>
      </c>
      <c r="I29" s="42">
        <v>15000</v>
      </c>
      <c r="J29" s="42">
        <v>15000</v>
      </c>
      <c r="K29" s="42">
        <v>15000</v>
      </c>
      <c r="L29" s="42">
        <v>15000</v>
      </c>
      <c r="M29" s="42">
        <v>15000</v>
      </c>
      <c r="N29" s="42">
        <v>15000</v>
      </c>
      <c r="O29" s="42">
        <v>15000</v>
      </c>
    </row>
    <row r="30" spans="1:15" s="13" customFormat="1" ht="12.75" customHeight="1">
      <c r="A30" s="16" t="s">
        <v>308</v>
      </c>
      <c r="B30" s="17" t="s">
        <v>683</v>
      </c>
      <c r="C30" s="42">
        <f t="shared" si="3"/>
        <v>1</v>
      </c>
      <c r="D30" s="42">
        <v>1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s="13" customFormat="1" ht="12.75" customHeight="1">
      <c r="A31" s="14" t="s">
        <v>309</v>
      </c>
      <c r="B31" s="15" t="s">
        <v>14</v>
      </c>
      <c r="C31" s="41">
        <f>SUM(C32:C40)</f>
        <v>2467715.65</v>
      </c>
      <c r="D31" s="41">
        <f aca="true" t="shared" si="9" ref="D31:O31">SUM(D32:D40)</f>
        <v>274380.76999999996</v>
      </c>
      <c r="E31" s="41">
        <f t="shared" si="9"/>
        <v>247725.27</v>
      </c>
      <c r="F31" s="41">
        <f t="shared" si="9"/>
        <v>257730.25999999998</v>
      </c>
      <c r="G31" s="41">
        <f t="shared" si="9"/>
        <v>352396.73</v>
      </c>
      <c r="H31" s="41">
        <f t="shared" si="9"/>
        <v>136986.75</v>
      </c>
      <c r="I31" s="41">
        <f t="shared" si="9"/>
        <v>199937.38</v>
      </c>
      <c r="J31" s="41">
        <f t="shared" si="9"/>
        <v>156007.53999999998</v>
      </c>
      <c r="K31" s="41">
        <f t="shared" si="9"/>
        <v>178796.13</v>
      </c>
      <c r="L31" s="41">
        <f t="shared" si="9"/>
        <v>185203.02000000002</v>
      </c>
      <c r="M31" s="41">
        <f t="shared" si="9"/>
        <v>105050.4</v>
      </c>
      <c r="N31" s="41">
        <f t="shared" si="9"/>
        <v>186998.2</v>
      </c>
      <c r="O31" s="41">
        <f t="shared" si="9"/>
        <v>186503.2</v>
      </c>
    </row>
    <row r="32" spans="1:15" s="13" customFormat="1" ht="12.75" customHeight="1">
      <c r="A32" s="16" t="s">
        <v>310</v>
      </c>
      <c r="B32" s="17" t="s">
        <v>15</v>
      </c>
      <c r="C32" s="42">
        <f t="shared" si="3"/>
        <v>1126223.58</v>
      </c>
      <c r="D32" s="42">
        <v>159923.52</v>
      </c>
      <c r="E32" s="42">
        <v>79721.65</v>
      </c>
      <c r="F32" s="42">
        <v>129520.31</v>
      </c>
      <c r="G32" s="42">
        <v>155664.62</v>
      </c>
      <c r="H32" s="42">
        <v>44964.86</v>
      </c>
      <c r="I32" s="42">
        <v>98897.66</v>
      </c>
      <c r="J32" s="42">
        <v>64566.77</v>
      </c>
      <c r="K32" s="42">
        <v>100271.79</v>
      </c>
      <c r="L32" s="42">
        <v>100292.4</v>
      </c>
      <c r="M32" s="42">
        <v>46800</v>
      </c>
      <c r="N32" s="42">
        <v>57200</v>
      </c>
      <c r="O32" s="42">
        <v>88400</v>
      </c>
    </row>
    <row r="33" spans="1:15" s="13" customFormat="1" ht="12.75" customHeight="1">
      <c r="A33" s="16" t="s">
        <v>311</v>
      </c>
      <c r="B33" s="17" t="s">
        <v>16</v>
      </c>
      <c r="C33" s="42">
        <f t="shared" si="3"/>
        <v>241865.89999999997</v>
      </c>
      <c r="D33" s="42">
        <v>10695.02</v>
      </c>
      <c r="E33" s="42">
        <v>17378.03</v>
      </c>
      <c r="F33" s="42">
        <v>25733.18</v>
      </c>
      <c r="G33" s="42">
        <v>43518.33</v>
      </c>
      <c r="H33" s="42">
        <v>20158.23</v>
      </c>
      <c r="I33" s="42">
        <v>19689.33</v>
      </c>
      <c r="J33" s="42">
        <v>22672.99</v>
      </c>
      <c r="K33" s="42">
        <v>27788.77</v>
      </c>
      <c r="L33" s="42">
        <v>24617.02</v>
      </c>
      <c r="M33" s="42">
        <v>0</v>
      </c>
      <c r="N33" s="42">
        <v>29615</v>
      </c>
      <c r="O33" s="42">
        <v>0</v>
      </c>
    </row>
    <row r="34" spans="1:15" s="13" customFormat="1" ht="12.75" customHeight="1">
      <c r="A34" s="16" t="s">
        <v>312</v>
      </c>
      <c r="B34" s="17" t="s">
        <v>17</v>
      </c>
      <c r="C34" s="42">
        <f t="shared" si="3"/>
        <v>1</v>
      </c>
      <c r="D34" s="42">
        <v>1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s="13" customFormat="1" ht="12.75" customHeight="1">
      <c r="A35" s="16" t="s">
        <v>313</v>
      </c>
      <c r="B35" s="17" t="s">
        <v>18</v>
      </c>
      <c r="C35" s="42">
        <f t="shared" si="3"/>
        <v>86676.72</v>
      </c>
      <c r="D35" s="42">
        <v>0</v>
      </c>
      <c r="E35" s="42">
        <v>0</v>
      </c>
      <c r="F35" s="42">
        <v>0</v>
      </c>
      <c r="G35" s="42">
        <v>0</v>
      </c>
      <c r="H35" s="42">
        <v>2155.92</v>
      </c>
      <c r="I35" s="42">
        <v>0</v>
      </c>
      <c r="J35" s="42">
        <v>0</v>
      </c>
      <c r="K35" s="42">
        <v>0</v>
      </c>
      <c r="L35" s="42">
        <v>0</v>
      </c>
      <c r="M35" s="42">
        <v>12074.4</v>
      </c>
      <c r="N35" s="42">
        <v>36223.2</v>
      </c>
      <c r="O35" s="42">
        <v>36223.2</v>
      </c>
    </row>
    <row r="36" spans="1:15" s="13" customFormat="1" ht="12.75" customHeight="1">
      <c r="A36" s="16" t="s">
        <v>314</v>
      </c>
      <c r="B36" s="17" t="s">
        <v>19</v>
      </c>
      <c r="C36" s="42">
        <f t="shared" si="3"/>
        <v>1</v>
      </c>
      <c r="D36" s="42">
        <v>1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 s="13" customFormat="1" ht="12.75" customHeight="1">
      <c r="A37" s="16" t="s">
        <v>315</v>
      </c>
      <c r="B37" s="17" t="s">
        <v>20</v>
      </c>
      <c r="C37" s="42">
        <f t="shared" si="3"/>
        <v>1</v>
      </c>
      <c r="D37" s="42">
        <v>1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</row>
    <row r="38" spans="1:15" s="13" customFormat="1" ht="12.75" customHeight="1">
      <c r="A38" s="16" t="s">
        <v>316</v>
      </c>
      <c r="B38" s="17" t="s">
        <v>21</v>
      </c>
      <c r="C38" s="42">
        <f t="shared" si="3"/>
        <v>1</v>
      </c>
      <c r="D38" s="42">
        <v>1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</row>
    <row r="39" spans="1:15" s="13" customFormat="1" ht="12.75" customHeight="1">
      <c r="A39" s="16" t="s">
        <v>317</v>
      </c>
      <c r="B39" s="17" t="s">
        <v>22</v>
      </c>
      <c r="C39" s="42">
        <f t="shared" si="3"/>
        <v>481800.38</v>
      </c>
      <c r="D39" s="42">
        <v>60496.38</v>
      </c>
      <c r="E39" s="42">
        <v>61802.27</v>
      </c>
      <c r="F39" s="42">
        <v>64389.06</v>
      </c>
      <c r="G39" s="42">
        <v>59072.46</v>
      </c>
      <c r="H39" s="42">
        <v>18684.44</v>
      </c>
      <c r="I39" s="42">
        <v>43262.55</v>
      </c>
      <c r="J39" s="42">
        <v>29673.84</v>
      </c>
      <c r="K39" s="42">
        <v>23139.89</v>
      </c>
      <c r="L39" s="42">
        <v>33919.49</v>
      </c>
      <c r="M39" s="42">
        <v>21840</v>
      </c>
      <c r="N39" s="42">
        <v>36400</v>
      </c>
      <c r="O39" s="42">
        <v>29120</v>
      </c>
    </row>
    <row r="40" spans="1:15" s="13" customFormat="1" ht="12.75" customHeight="1">
      <c r="A40" s="16" t="s">
        <v>318</v>
      </c>
      <c r="B40" s="17" t="s">
        <v>684</v>
      </c>
      <c r="C40" s="42">
        <f t="shared" si="3"/>
        <v>531145.07</v>
      </c>
      <c r="D40" s="42">
        <v>43261.85</v>
      </c>
      <c r="E40" s="42">
        <v>88823.32</v>
      </c>
      <c r="F40" s="42">
        <v>38087.71</v>
      </c>
      <c r="G40" s="42">
        <v>94141.32</v>
      </c>
      <c r="H40" s="42">
        <v>51023.3</v>
      </c>
      <c r="I40" s="42">
        <v>38087.84</v>
      </c>
      <c r="J40" s="42">
        <v>39093.94</v>
      </c>
      <c r="K40" s="42">
        <v>27595.68</v>
      </c>
      <c r="L40" s="42">
        <v>26374.11</v>
      </c>
      <c r="M40" s="42">
        <v>24336</v>
      </c>
      <c r="N40" s="42">
        <v>27560</v>
      </c>
      <c r="O40" s="42">
        <v>32760</v>
      </c>
    </row>
    <row r="41" spans="1:15" s="13" customFormat="1" ht="12.75" customHeight="1">
      <c r="A41" s="14" t="s">
        <v>319</v>
      </c>
      <c r="B41" s="15" t="s">
        <v>23</v>
      </c>
      <c r="C41" s="41">
        <f>SUM(C42:C48)</f>
        <v>12188806.899999997</v>
      </c>
      <c r="D41" s="41">
        <f aca="true" t="shared" si="10" ref="D41:O41">SUM(D42:D48)</f>
        <v>788970.33</v>
      </c>
      <c r="E41" s="41">
        <f t="shared" si="10"/>
        <v>1140907.91</v>
      </c>
      <c r="F41" s="41">
        <f t="shared" si="10"/>
        <v>746186.8</v>
      </c>
      <c r="G41" s="41">
        <f t="shared" si="10"/>
        <v>724879.48</v>
      </c>
      <c r="H41" s="41">
        <f t="shared" si="10"/>
        <v>1579309.73</v>
      </c>
      <c r="I41" s="41">
        <f t="shared" si="10"/>
        <v>839253.6799999999</v>
      </c>
      <c r="J41" s="41">
        <f t="shared" si="10"/>
        <v>943085.37</v>
      </c>
      <c r="K41" s="41">
        <f t="shared" si="10"/>
        <v>967286.75</v>
      </c>
      <c r="L41" s="41">
        <f t="shared" si="10"/>
        <v>1062144.67</v>
      </c>
      <c r="M41" s="41">
        <f t="shared" si="10"/>
        <v>1097289.85</v>
      </c>
      <c r="N41" s="41">
        <f t="shared" si="10"/>
        <v>1080746.1699999997</v>
      </c>
      <c r="O41" s="41">
        <f t="shared" si="10"/>
        <v>1218746.16</v>
      </c>
    </row>
    <row r="42" spans="1:15" s="13" customFormat="1" ht="12.75" customHeight="1">
      <c r="A42" s="16" t="s">
        <v>320</v>
      </c>
      <c r="B42" s="17" t="s">
        <v>24</v>
      </c>
      <c r="C42" s="42">
        <f t="shared" si="3"/>
        <v>11983260.399999997</v>
      </c>
      <c r="D42" s="42">
        <v>782124.83</v>
      </c>
      <c r="E42" s="42">
        <v>1121993.51</v>
      </c>
      <c r="F42" s="42">
        <v>738137.56</v>
      </c>
      <c r="G42" s="42">
        <v>709068.34</v>
      </c>
      <c r="H42" s="42">
        <v>1556716.24</v>
      </c>
      <c r="I42" s="42">
        <v>821050.72</v>
      </c>
      <c r="J42" s="42">
        <v>934120.37</v>
      </c>
      <c r="K42" s="42">
        <v>956062.31</v>
      </c>
      <c r="L42" s="42">
        <v>1044183.86</v>
      </c>
      <c r="M42" s="42">
        <v>1071348.29</v>
      </c>
      <c r="N42" s="42">
        <v>1058184.38</v>
      </c>
      <c r="O42" s="42">
        <v>1190269.99</v>
      </c>
    </row>
    <row r="43" spans="1:15" s="13" customFormat="1" ht="12.75" customHeight="1">
      <c r="A43" s="16" t="s">
        <v>321</v>
      </c>
      <c r="B43" s="17" t="s">
        <v>25</v>
      </c>
      <c r="C43" s="42">
        <f t="shared" si="3"/>
        <v>2714.4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915.2</v>
      </c>
      <c r="N43" s="42">
        <v>790.4</v>
      </c>
      <c r="O43" s="42">
        <v>1008.8000000000001</v>
      </c>
    </row>
    <row r="44" spans="1:15" s="13" customFormat="1" ht="12.75" customHeight="1">
      <c r="A44" s="16" t="s">
        <v>322</v>
      </c>
      <c r="B44" s="17" t="s">
        <v>26</v>
      </c>
      <c r="C44" s="42">
        <f t="shared" si="3"/>
        <v>26433.24</v>
      </c>
      <c r="D44" s="42">
        <v>0</v>
      </c>
      <c r="E44" s="42">
        <v>3370.26</v>
      </c>
      <c r="F44" s="42">
        <v>0</v>
      </c>
      <c r="G44" s="42">
        <v>3002.56</v>
      </c>
      <c r="H44" s="42">
        <v>2451.07</v>
      </c>
      <c r="I44" s="42">
        <v>2491.92</v>
      </c>
      <c r="J44" s="42">
        <v>1623.83</v>
      </c>
      <c r="K44" s="42">
        <v>0</v>
      </c>
      <c r="L44" s="42">
        <v>2849.37</v>
      </c>
      <c r="M44" s="42">
        <v>3588.86</v>
      </c>
      <c r="N44" s="42">
        <v>3099.47</v>
      </c>
      <c r="O44" s="42">
        <v>3955.9</v>
      </c>
    </row>
    <row r="45" spans="1:15" s="13" customFormat="1" ht="12.75" customHeight="1">
      <c r="A45" s="16" t="s">
        <v>323</v>
      </c>
      <c r="B45" s="17" t="s">
        <v>27</v>
      </c>
      <c r="C45" s="42">
        <f t="shared" si="3"/>
        <v>162177.06999999998</v>
      </c>
      <c r="D45" s="42">
        <v>5606.73</v>
      </c>
      <c r="E45" s="42">
        <v>14385.39</v>
      </c>
      <c r="F45" s="42">
        <v>6811.57</v>
      </c>
      <c r="G45" s="42">
        <v>11649.83</v>
      </c>
      <c r="H45" s="42">
        <v>18983.67</v>
      </c>
      <c r="I45" s="42">
        <v>14394.44</v>
      </c>
      <c r="J45" s="42">
        <v>6182.42</v>
      </c>
      <c r="K45" s="42">
        <v>10065.69</v>
      </c>
      <c r="L45" s="42">
        <v>13952.69</v>
      </c>
      <c r="M45" s="42">
        <v>20278.75</v>
      </c>
      <c r="N45" s="42">
        <v>17513.17</v>
      </c>
      <c r="O45" s="42">
        <v>22352.72</v>
      </c>
    </row>
    <row r="46" spans="1:15" s="13" customFormat="1" ht="12.75" customHeight="1">
      <c r="A46" s="16" t="s">
        <v>324</v>
      </c>
      <c r="B46" s="17" t="s">
        <v>28</v>
      </c>
      <c r="C46" s="42">
        <f t="shared" si="3"/>
        <v>315.70000000000005</v>
      </c>
      <c r="D46" s="42">
        <v>78.93</v>
      </c>
      <c r="E46" s="42">
        <v>0</v>
      </c>
      <c r="F46" s="42">
        <v>78.92</v>
      </c>
      <c r="G46" s="42">
        <v>0</v>
      </c>
      <c r="H46" s="42">
        <v>0</v>
      </c>
      <c r="I46" s="42">
        <v>157.85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s="13" customFormat="1" ht="12.75" customHeight="1">
      <c r="A47" s="16" t="s">
        <v>325</v>
      </c>
      <c r="B47" s="17" t="s">
        <v>29</v>
      </c>
      <c r="C47" s="42">
        <f t="shared" si="3"/>
        <v>13905.09</v>
      </c>
      <c r="D47" s="42">
        <v>1158.84</v>
      </c>
      <c r="E47" s="42">
        <v>1158.75</v>
      </c>
      <c r="F47" s="42">
        <v>1158.75</v>
      </c>
      <c r="G47" s="42">
        <v>1158.75</v>
      </c>
      <c r="H47" s="42">
        <v>1158.75</v>
      </c>
      <c r="I47" s="42">
        <v>1158.75</v>
      </c>
      <c r="J47" s="42">
        <v>1158.75</v>
      </c>
      <c r="K47" s="42">
        <v>1158.75</v>
      </c>
      <c r="L47" s="42">
        <v>1158.75</v>
      </c>
      <c r="M47" s="42">
        <v>1158.75</v>
      </c>
      <c r="N47" s="42">
        <v>1158.75</v>
      </c>
      <c r="O47" s="42">
        <v>1158.75</v>
      </c>
    </row>
    <row r="48" spans="1:15" s="13" customFormat="1" ht="12.75" customHeight="1">
      <c r="A48" s="16" t="s">
        <v>326</v>
      </c>
      <c r="B48" s="17" t="s">
        <v>30</v>
      </c>
      <c r="C48" s="42">
        <f t="shared" si="3"/>
        <v>1</v>
      </c>
      <c r="D48" s="42">
        <v>1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s="13" customFormat="1" ht="12.75" customHeight="1">
      <c r="A49" s="14" t="s">
        <v>327</v>
      </c>
      <c r="B49" s="15" t="s">
        <v>31</v>
      </c>
      <c r="C49" s="41">
        <f>SUM(C50:C65)</f>
        <v>2551759.1</v>
      </c>
      <c r="D49" s="41">
        <f aca="true" t="shared" si="11" ref="D49:O49">SUM(D50:D65)</f>
        <v>197004</v>
      </c>
      <c r="E49" s="41">
        <f t="shared" si="11"/>
        <v>194187</v>
      </c>
      <c r="F49" s="41">
        <f t="shared" si="11"/>
        <v>210416.5</v>
      </c>
      <c r="G49" s="41">
        <f t="shared" si="11"/>
        <v>211139.85</v>
      </c>
      <c r="H49" s="41">
        <f t="shared" si="11"/>
        <v>217071.25</v>
      </c>
      <c r="I49" s="41">
        <f t="shared" si="11"/>
        <v>216258.5</v>
      </c>
      <c r="J49" s="41">
        <f t="shared" si="11"/>
        <v>190165</v>
      </c>
      <c r="K49" s="41">
        <f t="shared" si="11"/>
        <v>222855</v>
      </c>
      <c r="L49" s="41">
        <f t="shared" si="11"/>
        <v>217951</v>
      </c>
      <c r="M49" s="41">
        <f t="shared" si="11"/>
        <v>194872</v>
      </c>
      <c r="N49" s="41">
        <f t="shared" si="11"/>
        <v>198462.5</v>
      </c>
      <c r="O49" s="41">
        <f t="shared" si="11"/>
        <v>281376.5</v>
      </c>
    </row>
    <row r="50" spans="1:15" s="13" customFormat="1" ht="12.75" customHeight="1">
      <c r="A50" s="16" t="s">
        <v>328</v>
      </c>
      <c r="B50" s="17" t="s">
        <v>32</v>
      </c>
      <c r="C50" s="42">
        <f t="shared" si="3"/>
        <v>651032</v>
      </c>
      <c r="D50" s="43">
        <v>52700</v>
      </c>
      <c r="E50" s="43">
        <v>47600</v>
      </c>
      <c r="F50" s="43">
        <v>46500</v>
      </c>
      <c r="G50" s="43">
        <v>51000</v>
      </c>
      <c r="H50" s="43">
        <v>47600</v>
      </c>
      <c r="I50" s="43">
        <v>52500</v>
      </c>
      <c r="J50" s="43">
        <v>61070</v>
      </c>
      <c r="K50" s="43">
        <v>56632</v>
      </c>
      <c r="L50" s="43">
        <v>51059</v>
      </c>
      <c r="M50" s="43">
        <v>48125</v>
      </c>
      <c r="N50" s="43">
        <v>51000</v>
      </c>
      <c r="O50" s="43">
        <v>85246</v>
      </c>
    </row>
    <row r="51" spans="1:15" s="13" customFormat="1" ht="12.75" customHeight="1">
      <c r="A51" s="16" t="s">
        <v>329</v>
      </c>
      <c r="B51" s="17" t="s">
        <v>33</v>
      </c>
      <c r="C51" s="42">
        <f t="shared" si="3"/>
        <v>228749</v>
      </c>
      <c r="D51" s="44">
        <v>15500</v>
      </c>
      <c r="E51" s="44">
        <v>26354</v>
      </c>
      <c r="F51" s="44">
        <v>17838</v>
      </c>
      <c r="G51" s="44">
        <v>15600</v>
      </c>
      <c r="H51" s="44">
        <v>22871</v>
      </c>
      <c r="I51" s="44">
        <v>25240</v>
      </c>
      <c r="J51" s="44">
        <v>14851</v>
      </c>
      <c r="K51" s="44">
        <v>18529</v>
      </c>
      <c r="L51" s="44">
        <v>17289</v>
      </c>
      <c r="M51" s="44">
        <v>17664</v>
      </c>
      <c r="N51" s="44">
        <v>14523</v>
      </c>
      <c r="O51" s="44">
        <v>22490</v>
      </c>
    </row>
    <row r="52" spans="1:15" s="13" customFormat="1" ht="12.75" customHeight="1">
      <c r="A52" s="16" t="s">
        <v>330</v>
      </c>
      <c r="B52" s="17" t="s">
        <v>34</v>
      </c>
      <c r="C52" s="42">
        <f t="shared" si="3"/>
        <v>207292.85</v>
      </c>
      <c r="D52" s="44">
        <v>13330</v>
      </c>
      <c r="E52" s="44">
        <v>12040</v>
      </c>
      <c r="F52" s="44">
        <v>13330</v>
      </c>
      <c r="G52" s="44">
        <v>17257.1</v>
      </c>
      <c r="H52" s="44">
        <v>27673.25</v>
      </c>
      <c r="I52" s="44">
        <v>15880</v>
      </c>
      <c r="J52" s="44">
        <v>6955</v>
      </c>
      <c r="K52" s="44">
        <v>26427</v>
      </c>
      <c r="L52" s="44">
        <v>19979</v>
      </c>
      <c r="M52" s="44">
        <v>14344.5</v>
      </c>
      <c r="N52" s="44">
        <v>13390</v>
      </c>
      <c r="O52" s="44">
        <v>26687</v>
      </c>
    </row>
    <row r="53" spans="1:15" s="13" customFormat="1" ht="12.75" customHeight="1">
      <c r="A53" s="16" t="s">
        <v>331</v>
      </c>
      <c r="B53" s="17" t="s">
        <v>35</v>
      </c>
      <c r="C53" s="42">
        <f t="shared" si="3"/>
        <v>186361</v>
      </c>
      <c r="D53" s="44">
        <v>15500</v>
      </c>
      <c r="E53" s="44">
        <v>13500</v>
      </c>
      <c r="F53" s="44">
        <v>15500</v>
      </c>
      <c r="G53" s="44">
        <v>15000</v>
      </c>
      <c r="H53" s="44">
        <v>10611</v>
      </c>
      <c r="I53" s="44">
        <v>16500</v>
      </c>
      <c r="J53" s="44">
        <v>8318</v>
      </c>
      <c r="K53" s="44">
        <v>24415</v>
      </c>
      <c r="L53" s="44">
        <v>22750</v>
      </c>
      <c r="M53" s="44">
        <v>7667</v>
      </c>
      <c r="N53" s="44">
        <v>14900</v>
      </c>
      <c r="O53" s="44">
        <v>21700</v>
      </c>
    </row>
    <row r="54" spans="1:15" s="13" customFormat="1" ht="12.75" customHeight="1">
      <c r="A54" s="16" t="s">
        <v>332</v>
      </c>
      <c r="B54" s="17" t="s">
        <v>36</v>
      </c>
      <c r="C54" s="42">
        <f t="shared" si="3"/>
        <v>144338.75</v>
      </c>
      <c r="D54" s="43">
        <v>6509</v>
      </c>
      <c r="E54" s="44">
        <v>9473</v>
      </c>
      <c r="F54" s="44">
        <v>13250</v>
      </c>
      <c r="G54" s="44">
        <v>12692.75</v>
      </c>
      <c r="H54" s="44">
        <v>14567</v>
      </c>
      <c r="I54" s="44">
        <v>10195.5</v>
      </c>
      <c r="J54" s="44">
        <v>7901</v>
      </c>
      <c r="K54" s="44">
        <v>10830</v>
      </c>
      <c r="L54" s="44">
        <v>15878</v>
      </c>
      <c r="M54" s="44">
        <v>13475.5</v>
      </c>
      <c r="N54" s="44">
        <v>9334.5</v>
      </c>
      <c r="O54" s="44">
        <v>20232.5</v>
      </c>
    </row>
    <row r="55" spans="1:15" s="13" customFormat="1" ht="12.75" customHeight="1">
      <c r="A55" s="16" t="s">
        <v>333</v>
      </c>
      <c r="B55" s="17" t="s">
        <v>650</v>
      </c>
      <c r="C55" s="42">
        <f t="shared" si="3"/>
        <v>22344</v>
      </c>
      <c r="D55" s="44">
        <v>0</v>
      </c>
      <c r="E55" s="44">
        <v>0</v>
      </c>
      <c r="F55" s="44">
        <v>5586</v>
      </c>
      <c r="G55" s="44">
        <v>0</v>
      </c>
      <c r="H55" s="44">
        <v>0</v>
      </c>
      <c r="I55" s="44">
        <v>5586</v>
      </c>
      <c r="J55" s="44">
        <v>0</v>
      </c>
      <c r="K55" s="44">
        <v>0</v>
      </c>
      <c r="L55" s="44">
        <v>5586</v>
      </c>
      <c r="M55" s="44">
        <v>0</v>
      </c>
      <c r="N55" s="44">
        <v>0</v>
      </c>
      <c r="O55" s="44">
        <v>5586</v>
      </c>
    </row>
    <row r="56" spans="1:15" s="13" customFormat="1" ht="12.75" customHeight="1">
      <c r="A56" s="16" t="s">
        <v>334</v>
      </c>
      <c r="B56" s="17" t="s">
        <v>37</v>
      </c>
      <c r="C56" s="42">
        <f t="shared" si="3"/>
        <v>3634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3634</v>
      </c>
      <c r="O56" s="44">
        <v>0</v>
      </c>
    </row>
    <row r="57" spans="1:15" s="13" customFormat="1" ht="12.75" customHeight="1">
      <c r="A57" s="20" t="s">
        <v>651</v>
      </c>
      <c r="B57" s="21" t="s">
        <v>652</v>
      </c>
      <c r="C57" s="42">
        <f t="shared" si="3"/>
        <v>1</v>
      </c>
      <c r="D57" s="44">
        <v>1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</row>
    <row r="58" spans="1:15" s="13" customFormat="1" ht="12.75" customHeight="1">
      <c r="A58" s="16" t="s">
        <v>335</v>
      </c>
      <c r="B58" s="17" t="s">
        <v>38</v>
      </c>
      <c r="C58" s="42">
        <f t="shared" si="3"/>
        <v>1</v>
      </c>
      <c r="D58" s="44">
        <v>1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</row>
    <row r="59" spans="1:15" s="13" customFormat="1" ht="12.75" customHeight="1">
      <c r="A59" s="16" t="s">
        <v>336</v>
      </c>
      <c r="B59" s="17" t="s">
        <v>39</v>
      </c>
      <c r="C59" s="42">
        <f t="shared" si="3"/>
        <v>585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585</v>
      </c>
    </row>
    <row r="60" spans="1:15" s="13" customFormat="1" ht="12.75" customHeight="1">
      <c r="A60" s="16" t="s">
        <v>337</v>
      </c>
      <c r="B60" s="17" t="s">
        <v>653</v>
      </c>
      <c r="C60" s="42">
        <f t="shared" si="3"/>
        <v>3300</v>
      </c>
      <c r="D60" s="44">
        <v>0</v>
      </c>
      <c r="E60" s="44">
        <v>0</v>
      </c>
      <c r="F60" s="44">
        <v>0</v>
      </c>
      <c r="G60" s="44">
        <v>3300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</row>
    <row r="61" spans="1:15" s="13" customFormat="1" ht="12.75" customHeight="1">
      <c r="A61" s="16" t="s">
        <v>338</v>
      </c>
      <c r="B61" s="17" t="s">
        <v>40</v>
      </c>
      <c r="C61" s="42">
        <f t="shared" si="3"/>
        <v>868240.5</v>
      </c>
      <c r="D61" s="44">
        <v>73470</v>
      </c>
      <c r="E61" s="44">
        <v>66584</v>
      </c>
      <c r="F61" s="44">
        <v>77575.5</v>
      </c>
      <c r="G61" s="44">
        <v>76400</v>
      </c>
      <c r="H61" s="44">
        <v>74729</v>
      </c>
      <c r="I61" s="44">
        <v>71340</v>
      </c>
      <c r="J61" s="44">
        <v>73470</v>
      </c>
      <c r="K61" s="44">
        <v>68572</v>
      </c>
      <c r="L61" s="44">
        <v>66360</v>
      </c>
      <c r="M61" s="44">
        <v>71340</v>
      </c>
      <c r="N61" s="44">
        <v>73400</v>
      </c>
      <c r="O61" s="44">
        <v>75000</v>
      </c>
    </row>
    <row r="62" spans="1:15" s="13" customFormat="1" ht="12.75" customHeight="1">
      <c r="A62" s="16" t="s">
        <v>339</v>
      </c>
      <c r="B62" s="17" t="s">
        <v>41</v>
      </c>
      <c r="C62" s="42">
        <f t="shared" si="3"/>
        <v>133411</v>
      </c>
      <c r="D62" s="44">
        <v>11470</v>
      </c>
      <c r="E62" s="44">
        <v>10416</v>
      </c>
      <c r="F62" s="44">
        <v>11470</v>
      </c>
      <c r="G62" s="44">
        <v>10850</v>
      </c>
      <c r="H62" s="44">
        <v>10960</v>
      </c>
      <c r="I62" s="44">
        <v>9088</v>
      </c>
      <c r="J62" s="44">
        <v>10150</v>
      </c>
      <c r="K62" s="44">
        <v>9750</v>
      </c>
      <c r="L62" s="44">
        <v>11470</v>
      </c>
      <c r="M62" s="44">
        <v>14246</v>
      </c>
      <c r="N62" s="44">
        <v>9141</v>
      </c>
      <c r="O62" s="44">
        <v>14400</v>
      </c>
    </row>
    <row r="63" spans="1:15" s="13" customFormat="1" ht="12.75" customHeight="1">
      <c r="A63" s="16" t="s">
        <v>340</v>
      </c>
      <c r="B63" s="17" t="s">
        <v>42</v>
      </c>
      <c r="C63" s="42">
        <f t="shared" si="3"/>
        <v>56324.5</v>
      </c>
      <c r="D63" s="44">
        <v>4803</v>
      </c>
      <c r="E63" s="44">
        <v>4886</v>
      </c>
      <c r="F63" s="44">
        <v>5424.5</v>
      </c>
      <c r="G63" s="44">
        <v>4857</v>
      </c>
      <c r="H63" s="44">
        <v>4340</v>
      </c>
      <c r="I63" s="44">
        <v>5724</v>
      </c>
      <c r="J63" s="44">
        <v>4100</v>
      </c>
      <c r="K63" s="44">
        <v>3980</v>
      </c>
      <c r="L63" s="44">
        <v>4110</v>
      </c>
      <c r="M63" s="44">
        <v>4340</v>
      </c>
      <c r="N63" s="44">
        <v>4800</v>
      </c>
      <c r="O63" s="44">
        <v>4960</v>
      </c>
    </row>
    <row r="64" spans="1:15" s="13" customFormat="1" ht="12.75" customHeight="1">
      <c r="A64" s="16" t="s">
        <v>341</v>
      </c>
      <c r="B64" s="17" t="s">
        <v>43</v>
      </c>
      <c r="C64" s="42">
        <f t="shared" si="3"/>
        <v>46143.5</v>
      </c>
      <c r="D64" s="44">
        <v>3719</v>
      </c>
      <c r="E64" s="44">
        <v>3334</v>
      </c>
      <c r="F64" s="44">
        <v>3942.5</v>
      </c>
      <c r="G64" s="44">
        <v>4183</v>
      </c>
      <c r="H64" s="44">
        <v>3720</v>
      </c>
      <c r="I64" s="44">
        <v>4205</v>
      </c>
      <c r="J64" s="44">
        <v>3350</v>
      </c>
      <c r="K64" s="44">
        <v>3720</v>
      </c>
      <c r="L64" s="44">
        <v>3470</v>
      </c>
      <c r="M64" s="44">
        <v>3670</v>
      </c>
      <c r="N64" s="44">
        <v>4340</v>
      </c>
      <c r="O64" s="44">
        <v>4490</v>
      </c>
    </row>
    <row r="65" spans="1:15" s="13" customFormat="1" ht="12.75" customHeight="1">
      <c r="A65" s="16" t="s">
        <v>342</v>
      </c>
      <c r="B65" s="17" t="s">
        <v>44</v>
      </c>
      <c r="C65" s="42">
        <f t="shared" si="3"/>
        <v>1</v>
      </c>
      <c r="D65" s="44">
        <v>1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</row>
    <row r="66" spans="1:15" s="13" customFormat="1" ht="12.75" customHeight="1">
      <c r="A66" s="11" t="s">
        <v>343</v>
      </c>
      <c r="B66" s="12" t="s">
        <v>607</v>
      </c>
      <c r="C66" s="40">
        <f aca="true" t="shared" si="12" ref="C66:O66">+C67+C75+C112+C114+C120+C147+C150+C153+C157+C165+C170+C188+C193+C196</f>
        <v>66797832.57</v>
      </c>
      <c r="D66" s="40">
        <f t="shared" si="12"/>
        <v>4452702.109999999</v>
      </c>
      <c r="E66" s="40">
        <f t="shared" si="12"/>
        <v>6992334.29</v>
      </c>
      <c r="F66" s="40">
        <f t="shared" si="12"/>
        <v>8742973.78</v>
      </c>
      <c r="G66" s="40">
        <f t="shared" si="12"/>
        <v>8116709.22</v>
      </c>
      <c r="H66" s="40">
        <f t="shared" si="12"/>
        <v>5732730.54</v>
      </c>
      <c r="I66" s="40">
        <f t="shared" si="12"/>
        <v>5323110.68</v>
      </c>
      <c r="J66" s="40">
        <f t="shared" si="12"/>
        <v>4821119.75</v>
      </c>
      <c r="K66" s="40">
        <f t="shared" si="12"/>
        <v>5011380.17</v>
      </c>
      <c r="L66" s="40">
        <f t="shared" si="12"/>
        <v>4553665.209999999</v>
      </c>
      <c r="M66" s="40">
        <f t="shared" si="12"/>
        <v>4394208.27</v>
      </c>
      <c r="N66" s="40">
        <f t="shared" si="12"/>
        <v>4353959.47</v>
      </c>
      <c r="O66" s="40">
        <f t="shared" si="12"/>
        <v>4302939.08</v>
      </c>
    </row>
    <row r="67" spans="1:15" s="13" customFormat="1" ht="12.75" customHeight="1">
      <c r="A67" s="14" t="s">
        <v>344</v>
      </c>
      <c r="B67" s="15" t="s">
        <v>45</v>
      </c>
      <c r="C67" s="41">
        <f>SUM(C68:C74)</f>
        <v>6044852.83</v>
      </c>
      <c r="D67" s="41">
        <f aca="true" t="shared" si="13" ref="D67:O67">SUM(D68:D74)</f>
        <v>520628.83</v>
      </c>
      <c r="E67" s="41">
        <f t="shared" si="13"/>
        <v>557584</v>
      </c>
      <c r="F67" s="41">
        <f t="shared" si="13"/>
        <v>472584</v>
      </c>
      <c r="G67" s="41">
        <f t="shared" si="13"/>
        <v>487584</v>
      </c>
      <c r="H67" s="41">
        <f t="shared" si="13"/>
        <v>482584</v>
      </c>
      <c r="I67" s="41">
        <f t="shared" si="13"/>
        <v>477584</v>
      </c>
      <c r="J67" s="41">
        <f t="shared" si="13"/>
        <v>485084</v>
      </c>
      <c r="K67" s="41">
        <f t="shared" si="13"/>
        <v>615584</v>
      </c>
      <c r="L67" s="41">
        <f t="shared" si="13"/>
        <v>492584</v>
      </c>
      <c r="M67" s="41">
        <f t="shared" si="13"/>
        <v>472584</v>
      </c>
      <c r="N67" s="41">
        <f t="shared" si="13"/>
        <v>469584</v>
      </c>
      <c r="O67" s="41">
        <f t="shared" si="13"/>
        <v>510884</v>
      </c>
    </row>
    <row r="68" spans="1:15" s="13" customFormat="1" ht="12.75" customHeight="1">
      <c r="A68" s="16" t="s">
        <v>345</v>
      </c>
      <c r="B68" s="17" t="s">
        <v>46</v>
      </c>
      <c r="C68" s="42">
        <f t="shared" si="3"/>
        <v>747000</v>
      </c>
      <c r="D68" s="42">
        <v>58500</v>
      </c>
      <c r="E68" s="42">
        <v>58500</v>
      </c>
      <c r="F68" s="42">
        <v>58500</v>
      </c>
      <c r="G68" s="42">
        <v>53500</v>
      </c>
      <c r="H68" s="42">
        <v>63500</v>
      </c>
      <c r="I68" s="42">
        <v>63500</v>
      </c>
      <c r="J68" s="42">
        <v>63500</v>
      </c>
      <c r="K68" s="42">
        <v>68500</v>
      </c>
      <c r="L68" s="42">
        <v>63500</v>
      </c>
      <c r="M68" s="42">
        <v>63500</v>
      </c>
      <c r="N68" s="42">
        <v>63500</v>
      </c>
      <c r="O68" s="42">
        <v>68500</v>
      </c>
    </row>
    <row r="69" spans="1:15" s="13" customFormat="1" ht="12.75" customHeight="1">
      <c r="A69" s="16" t="s">
        <v>346</v>
      </c>
      <c r="B69" s="17" t="s">
        <v>47</v>
      </c>
      <c r="C69" s="42">
        <f t="shared" si="3"/>
        <v>694008</v>
      </c>
      <c r="D69" s="42">
        <v>47834</v>
      </c>
      <c r="E69" s="42">
        <v>47834</v>
      </c>
      <c r="F69" s="42">
        <v>47834</v>
      </c>
      <c r="G69" s="42">
        <v>57834</v>
      </c>
      <c r="H69" s="42">
        <v>67834</v>
      </c>
      <c r="I69" s="42">
        <v>72834</v>
      </c>
      <c r="J69" s="42">
        <v>52834</v>
      </c>
      <c r="K69" s="42">
        <v>57834</v>
      </c>
      <c r="L69" s="42">
        <v>57834</v>
      </c>
      <c r="M69" s="42">
        <v>57834</v>
      </c>
      <c r="N69" s="42">
        <v>57834</v>
      </c>
      <c r="O69" s="42">
        <v>67834</v>
      </c>
    </row>
    <row r="70" spans="1:15" s="13" customFormat="1" ht="12.75" customHeight="1">
      <c r="A70" s="16" t="s">
        <v>347</v>
      </c>
      <c r="B70" s="17" t="s">
        <v>48</v>
      </c>
      <c r="C70" s="42">
        <f t="shared" si="3"/>
        <v>7400</v>
      </c>
      <c r="D70" s="42">
        <v>3000</v>
      </c>
      <c r="E70" s="42">
        <v>500</v>
      </c>
      <c r="F70" s="42">
        <v>500</v>
      </c>
      <c r="G70" s="42">
        <v>500</v>
      </c>
      <c r="H70" s="42">
        <v>500</v>
      </c>
      <c r="I70" s="42">
        <v>500</v>
      </c>
      <c r="J70" s="42">
        <v>0</v>
      </c>
      <c r="K70" s="42">
        <v>500</v>
      </c>
      <c r="L70" s="42">
        <v>300</v>
      </c>
      <c r="M70" s="42">
        <v>300</v>
      </c>
      <c r="N70" s="42">
        <v>300</v>
      </c>
      <c r="O70" s="42">
        <v>500</v>
      </c>
    </row>
    <row r="71" spans="1:15" s="13" customFormat="1" ht="12.75" customHeight="1">
      <c r="A71" s="16" t="s">
        <v>348</v>
      </c>
      <c r="B71" s="17" t="s">
        <v>49</v>
      </c>
      <c r="C71" s="42">
        <f t="shared" si="3"/>
        <v>13100</v>
      </c>
      <c r="D71" s="42">
        <v>1200</v>
      </c>
      <c r="E71" s="42">
        <v>1000</v>
      </c>
      <c r="F71" s="42">
        <v>1000</v>
      </c>
      <c r="G71" s="42">
        <v>1000</v>
      </c>
      <c r="H71" s="42">
        <v>1000</v>
      </c>
      <c r="I71" s="42">
        <v>1000</v>
      </c>
      <c r="J71" s="42">
        <v>1000</v>
      </c>
      <c r="K71" s="42">
        <v>1000</v>
      </c>
      <c r="L71" s="42">
        <v>1200</v>
      </c>
      <c r="M71" s="42">
        <v>1200</v>
      </c>
      <c r="N71" s="42">
        <v>1200</v>
      </c>
      <c r="O71" s="42">
        <v>1300</v>
      </c>
    </row>
    <row r="72" spans="1:15" s="13" customFormat="1" ht="12.75" customHeight="1">
      <c r="A72" s="16" t="s">
        <v>349</v>
      </c>
      <c r="B72" s="17" t="s">
        <v>50</v>
      </c>
      <c r="C72" s="42">
        <f t="shared" si="3"/>
        <v>1</v>
      </c>
      <c r="D72" s="42">
        <v>1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</row>
    <row r="73" spans="1:15" s="13" customFormat="1" ht="12.75" customHeight="1">
      <c r="A73" s="16" t="s">
        <v>350</v>
      </c>
      <c r="B73" s="17" t="s">
        <v>51</v>
      </c>
      <c r="C73" s="42">
        <f t="shared" si="3"/>
        <v>672000</v>
      </c>
      <c r="D73" s="42">
        <v>58500</v>
      </c>
      <c r="E73" s="42">
        <v>58500</v>
      </c>
      <c r="F73" s="42">
        <v>58500</v>
      </c>
      <c r="G73" s="42">
        <v>53500</v>
      </c>
      <c r="H73" s="42">
        <v>53500</v>
      </c>
      <c r="I73" s="42">
        <v>53500</v>
      </c>
      <c r="J73" s="42">
        <v>58500</v>
      </c>
      <c r="K73" s="42">
        <v>58500</v>
      </c>
      <c r="L73" s="42">
        <v>53500</v>
      </c>
      <c r="M73" s="42">
        <v>53500</v>
      </c>
      <c r="N73" s="42">
        <v>53500</v>
      </c>
      <c r="O73" s="42">
        <v>58500</v>
      </c>
    </row>
    <row r="74" spans="1:15" s="13" customFormat="1" ht="12.75" customHeight="1">
      <c r="A74" s="16" t="s">
        <v>351</v>
      </c>
      <c r="B74" s="17" t="s">
        <v>52</v>
      </c>
      <c r="C74" s="42">
        <f t="shared" si="3"/>
        <v>3911343.83</v>
      </c>
      <c r="D74" s="42">
        <v>351593.83</v>
      </c>
      <c r="E74" s="42">
        <v>391250</v>
      </c>
      <c r="F74" s="42">
        <v>306250</v>
      </c>
      <c r="G74" s="42">
        <v>321250</v>
      </c>
      <c r="H74" s="42">
        <v>296250</v>
      </c>
      <c r="I74" s="42">
        <v>286250</v>
      </c>
      <c r="J74" s="42">
        <v>309250</v>
      </c>
      <c r="K74" s="42">
        <v>429250</v>
      </c>
      <c r="L74" s="42">
        <v>316250</v>
      </c>
      <c r="M74" s="42">
        <v>296250</v>
      </c>
      <c r="N74" s="42">
        <v>293250</v>
      </c>
      <c r="O74" s="42">
        <v>314250</v>
      </c>
    </row>
    <row r="75" spans="1:15" s="13" customFormat="1" ht="12.75" customHeight="1">
      <c r="A75" s="14" t="s">
        <v>352</v>
      </c>
      <c r="B75" s="15" t="s">
        <v>53</v>
      </c>
      <c r="C75" s="41">
        <f>SUM(C76:C111)</f>
        <v>13430043.489999998</v>
      </c>
      <c r="D75" s="41">
        <f aca="true" t="shared" si="14" ref="D75:O75">SUM(D76:D111)</f>
        <v>1014230.5599999998</v>
      </c>
      <c r="E75" s="41">
        <f t="shared" si="14"/>
        <v>1032992.28</v>
      </c>
      <c r="F75" s="41">
        <f t="shared" si="14"/>
        <v>1088121.7300000002</v>
      </c>
      <c r="G75" s="41">
        <f t="shared" si="14"/>
        <v>1114793.1500000001</v>
      </c>
      <c r="H75" s="41">
        <f t="shared" si="14"/>
        <v>1130047.8800000001</v>
      </c>
      <c r="I75" s="41">
        <f t="shared" si="14"/>
        <v>1322373.6300000004</v>
      </c>
      <c r="J75" s="41">
        <f t="shared" si="14"/>
        <v>1221059.1900000004</v>
      </c>
      <c r="K75" s="41">
        <f t="shared" si="14"/>
        <v>1064036.5000000002</v>
      </c>
      <c r="L75" s="41">
        <f t="shared" si="14"/>
        <v>1026107.88</v>
      </c>
      <c r="M75" s="41">
        <f t="shared" si="14"/>
        <v>1179628.1300000004</v>
      </c>
      <c r="N75" s="41">
        <f t="shared" si="14"/>
        <v>1160323.5800000003</v>
      </c>
      <c r="O75" s="41">
        <f t="shared" si="14"/>
        <v>1076328.9800000004</v>
      </c>
    </row>
    <row r="76" spans="1:15" s="13" customFormat="1" ht="12.75" customHeight="1">
      <c r="A76" s="16" t="s">
        <v>353</v>
      </c>
      <c r="B76" s="17" t="s">
        <v>54</v>
      </c>
      <c r="C76" s="42">
        <f aca="true" t="shared" si="15" ref="C76:C139">SUM(D76:O76)</f>
        <v>47555.780000000006</v>
      </c>
      <c r="D76" s="42">
        <v>2229.23</v>
      </c>
      <c r="E76" s="42">
        <v>4086.82</v>
      </c>
      <c r="F76" s="42">
        <v>5572.94</v>
      </c>
      <c r="G76" s="42">
        <v>6687.53</v>
      </c>
      <c r="H76" s="42">
        <v>1486.11</v>
      </c>
      <c r="I76" s="42">
        <v>2229.17</v>
      </c>
      <c r="J76" s="42">
        <v>5944.47</v>
      </c>
      <c r="K76" s="42">
        <v>4086.82</v>
      </c>
      <c r="L76" s="42">
        <v>5572.94</v>
      </c>
      <c r="M76" s="42">
        <v>3715.29</v>
      </c>
      <c r="N76" s="42">
        <v>1486.11</v>
      </c>
      <c r="O76" s="42">
        <v>4458.35</v>
      </c>
    </row>
    <row r="77" spans="1:15" s="13" customFormat="1" ht="12.75" customHeight="1">
      <c r="A77" s="16" t="s">
        <v>354</v>
      </c>
      <c r="B77" s="17" t="s">
        <v>55</v>
      </c>
      <c r="C77" s="42">
        <f t="shared" si="15"/>
        <v>1</v>
      </c>
      <c r="D77" s="42">
        <v>1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s="13" customFormat="1" ht="12.75" customHeight="1">
      <c r="A78" s="16" t="s">
        <v>355</v>
      </c>
      <c r="B78" s="17" t="s">
        <v>56</v>
      </c>
      <c r="C78" s="42">
        <f t="shared" si="15"/>
        <v>491852.39</v>
      </c>
      <c r="D78" s="42">
        <v>46022.68</v>
      </c>
      <c r="E78" s="42">
        <v>28003.67</v>
      </c>
      <c r="F78" s="42">
        <v>48065.97</v>
      </c>
      <c r="G78" s="42">
        <v>43003.94</v>
      </c>
      <c r="H78" s="42">
        <v>31672.51</v>
      </c>
      <c r="I78" s="42">
        <v>39706.74</v>
      </c>
      <c r="J78" s="42">
        <v>42400.3</v>
      </c>
      <c r="K78" s="42">
        <v>37709.77</v>
      </c>
      <c r="L78" s="42">
        <v>55171.41</v>
      </c>
      <c r="M78" s="42">
        <v>34226.71</v>
      </c>
      <c r="N78" s="42">
        <v>35945.07</v>
      </c>
      <c r="O78" s="42">
        <v>49923.62</v>
      </c>
    </row>
    <row r="79" spans="1:15" s="13" customFormat="1" ht="12.75" customHeight="1">
      <c r="A79" s="16" t="s">
        <v>356</v>
      </c>
      <c r="B79" s="17" t="s">
        <v>57</v>
      </c>
      <c r="C79" s="42">
        <f t="shared" si="15"/>
        <v>18576.23</v>
      </c>
      <c r="D79" s="42">
        <v>774.11</v>
      </c>
      <c r="E79" s="42">
        <v>774</v>
      </c>
      <c r="F79" s="42">
        <v>3096.03</v>
      </c>
      <c r="G79" s="42">
        <v>774</v>
      </c>
      <c r="H79" s="42">
        <v>3096.03</v>
      </c>
      <c r="I79" s="42">
        <v>774</v>
      </c>
      <c r="J79" s="42">
        <v>774</v>
      </c>
      <c r="K79" s="42">
        <v>774</v>
      </c>
      <c r="L79" s="42">
        <v>774</v>
      </c>
      <c r="M79" s="42">
        <v>774</v>
      </c>
      <c r="N79" s="42">
        <v>3096.03</v>
      </c>
      <c r="O79" s="42">
        <v>3096.03</v>
      </c>
    </row>
    <row r="80" spans="1:15" s="13" customFormat="1" ht="12.75" customHeight="1">
      <c r="A80" s="16" t="s">
        <v>357</v>
      </c>
      <c r="B80" s="17" t="s">
        <v>58</v>
      </c>
      <c r="C80" s="42">
        <f t="shared" si="15"/>
        <v>945428.79</v>
      </c>
      <c r="D80" s="42">
        <v>22848.61</v>
      </c>
      <c r="E80" s="42">
        <v>49319.45</v>
      </c>
      <c r="F80" s="42">
        <v>84985.49</v>
      </c>
      <c r="G80" s="42">
        <v>58514.6</v>
      </c>
      <c r="H80" s="42">
        <v>81084.51</v>
      </c>
      <c r="I80" s="42">
        <v>130682.61</v>
      </c>
      <c r="J80" s="42">
        <v>90279.67</v>
      </c>
      <c r="K80" s="42">
        <v>93902</v>
      </c>
      <c r="L80" s="42">
        <v>76347.62</v>
      </c>
      <c r="M80" s="42">
        <v>84985.49</v>
      </c>
      <c r="N80" s="42">
        <v>83870.92</v>
      </c>
      <c r="O80" s="42">
        <v>88607.82</v>
      </c>
    </row>
    <row r="81" spans="1:15" s="13" customFormat="1" ht="12.75" customHeight="1">
      <c r="A81" s="16" t="s">
        <v>358</v>
      </c>
      <c r="B81" s="17" t="s">
        <v>59</v>
      </c>
      <c r="C81" s="42">
        <f t="shared" si="15"/>
        <v>1606659.5099999998</v>
      </c>
      <c r="D81" s="42">
        <v>122417.55</v>
      </c>
      <c r="E81" s="42">
        <v>108299.51</v>
      </c>
      <c r="F81" s="42">
        <v>147681.14</v>
      </c>
      <c r="G81" s="42">
        <v>99197.1</v>
      </c>
      <c r="H81" s="42">
        <v>115915.78</v>
      </c>
      <c r="I81" s="42">
        <v>120745.63</v>
      </c>
      <c r="J81" s="42">
        <v>228302.02</v>
      </c>
      <c r="K81" s="42">
        <v>141922.5</v>
      </c>
      <c r="L81" s="42">
        <v>147495.42</v>
      </c>
      <c r="M81" s="42">
        <v>96410.7</v>
      </c>
      <c r="N81" s="42">
        <v>123346.27</v>
      </c>
      <c r="O81" s="42">
        <v>154925.89</v>
      </c>
    </row>
    <row r="82" spans="1:15" s="13" customFormat="1" ht="12.75" customHeight="1">
      <c r="A82" s="16" t="s">
        <v>359</v>
      </c>
      <c r="B82" s="17" t="s">
        <v>60</v>
      </c>
      <c r="C82" s="42">
        <f t="shared" si="15"/>
        <v>9288.119999999999</v>
      </c>
      <c r="D82" s="42">
        <v>774.12</v>
      </c>
      <c r="E82" s="42">
        <v>774</v>
      </c>
      <c r="F82" s="42">
        <v>774</v>
      </c>
      <c r="G82" s="42">
        <v>774</v>
      </c>
      <c r="H82" s="42">
        <v>774</v>
      </c>
      <c r="I82" s="42">
        <v>774</v>
      </c>
      <c r="J82" s="42">
        <v>774</v>
      </c>
      <c r="K82" s="42">
        <v>774</v>
      </c>
      <c r="L82" s="42">
        <v>774</v>
      </c>
      <c r="M82" s="42">
        <v>774</v>
      </c>
      <c r="N82" s="42">
        <v>774</v>
      </c>
      <c r="O82" s="42">
        <v>774</v>
      </c>
    </row>
    <row r="83" spans="1:15" s="13" customFormat="1" ht="12.75" customHeight="1">
      <c r="A83" s="16" t="s">
        <v>360</v>
      </c>
      <c r="B83" s="17" t="s">
        <v>61</v>
      </c>
      <c r="C83" s="42">
        <f t="shared" si="15"/>
        <v>20372.21</v>
      </c>
      <c r="D83" s="42">
        <v>4458.45</v>
      </c>
      <c r="E83" s="42">
        <v>2229.17</v>
      </c>
      <c r="F83" s="42">
        <v>1486.11</v>
      </c>
      <c r="G83" s="42">
        <v>309.6</v>
      </c>
      <c r="H83" s="42">
        <v>1114.58</v>
      </c>
      <c r="I83" s="42">
        <v>3343.76</v>
      </c>
      <c r="J83" s="42">
        <v>1857.64</v>
      </c>
      <c r="K83" s="42">
        <v>743.05</v>
      </c>
      <c r="L83" s="42">
        <v>743.05</v>
      </c>
      <c r="M83" s="42">
        <v>1114.58</v>
      </c>
      <c r="N83" s="42">
        <v>1114.58</v>
      </c>
      <c r="O83" s="42">
        <v>1857.64</v>
      </c>
    </row>
    <row r="84" spans="1:15" s="13" customFormat="1" ht="12.75" customHeight="1">
      <c r="A84" s="16" t="s">
        <v>361</v>
      </c>
      <c r="B84" s="17" t="s">
        <v>62</v>
      </c>
      <c r="C84" s="42">
        <f t="shared" si="15"/>
        <v>107555.42000000001</v>
      </c>
      <c r="D84" s="42">
        <v>16439.88</v>
      </c>
      <c r="E84" s="42">
        <v>13374.76</v>
      </c>
      <c r="F84" s="42">
        <v>5572.81</v>
      </c>
      <c r="G84" s="42">
        <v>21455.35</v>
      </c>
      <c r="H84" s="42">
        <v>9752.43</v>
      </c>
      <c r="I84" s="42">
        <v>7523.3</v>
      </c>
      <c r="J84" s="42">
        <v>3343.69</v>
      </c>
      <c r="K84" s="42">
        <v>4458.25</v>
      </c>
      <c r="L84" s="42">
        <v>4179.61</v>
      </c>
      <c r="M84" s="42">
        <v>5572.81</v>
      </c>
      <c r="N84" s="42">
        <v>9752.43</v>
      </c>
      <c r="O84" s="42">
        <v>6130.1</v>
      </c>
    </row>
    <row r="85" spans="1:15" s="13" customFormat="1" ht="12.75" customHeight="1">
      <c r="A85" s="16" t="s">
        <v>362</v>
      </c>
      <c r="B85" s="17" t="s">
        <v>63</v>
      </c>
      <c r="C85" s="42">
        <f t="shared" si="15"/>
        <v>383801.0799999999</v>
      </c>
      <c r="D85" s="42">
        <v>9473.96</v>
      </c>
      <c r="E85" s="42">
        <v>22848.82</v>
      </c>
      <c r="F85" s="42">
        <v>4829.88</v>
      </c>
      <c r="G85" s="42">
        <v>5572.94</v>
      </c>
      <c r="H85" s="42">
        <v>20991.22</v>
      </c>
      <c r="I85" s="42">
        <v>205840.58</v>
      </c>
      <c r="J85" s="42">
        <v>27864.41</v>
      </c>
      <c r="K85" s="42">
        <v>18390.54</v>
      </c>
      <c r="L85" s="42">
        <v>2972.23</v>
      </c>
      <c r="M85" s="42">
        <v>39938.46</v>
      </c>
      <c r="N85" s="42">
        <v>20991.22</v>
      </c>
      <c r="O85" s="42">
        <v>4086.82</v>
      </c>
    </row>
    <row r="86" spans="1:15" s="13" customFormat="1" ht="12.75" customHeight="1">
      <c r="A86" s="16" t="s">
        <v>363</v>
      </c>
      <c r="B86" s="17" t="s">
        <v>64</v>
      </c>
      <c r="C86" s="42">
        <f t="shared" si="15"/>
        <v>9288.119999999999</v>
      </c>
      <c r="D86" s="42">
        <v>774.12</v>
      </c>
      <c r="E86" s="42">
        <v>774</v>
      </c>
      <c r="F86" s="42">
        <v>774</v>
      </c>
      <c r="G86" s="42">
        <v>774</v>
      </c>
      <c r="H86" s="42">
        <v>774</v>
      </c>
      <c r="I86" s="42">
        <v>774</v>
      </c>
      <c r="J86" s="42">
        <v>774</v>
      </c>
      <c r="K86" s="42">
        <v>774</v>
      </c>
      <c r="L86" s="42">
        <v>774</v>
      </c>
      <c r="M86" s="42">
        <v>774</v>
      </c>
      <c r="N86" s="42">
        <v>774</v>
      </c>
      <c r="O86" s="42">
        <v>774</v>
      </c>
    </row>
    <row r="87" spans="1:15" s="13" customFormat="1" ht="12.75" customHeight="1">
      <c r="A87" s="16" t="s">
        <v>364</v>
      </c>
      <c r="B87" s="17" t="s">
        <v>65</v>
      </c>
      <c r="C87" s="42">
        <f t="shared" si="15"/>
        <v>7430.469999999998</v>
      </c>
      <c r="D87" s="42">
        <v>619.27</v>
      </c>
      <c r="E87" s="42">
        <v>619.2</v>
      </c>
      <c r="F87" s="42">
        <v>619.2</v>
      </c>
      <c r="G87" s="42">
        <v>619.2</v>
      </c>
      <c r="H87" s="42">
        <v>619.2</v>
      </c>
      <c r="I87" s="42">
        <v>619.2</v>
      </c>
      <c r="J87" s="42">
        <v>619.2</v>
      </c>
      <c r="K87" s="42">
        <v>619.2</v>
      </c>
      <c r="L87" s="42">
        <v>619.2</v>
      </c>
      <c r="M87" s="42">
        <v>619.2</v>
      </c>
      <c r="N87" s="42">
        <v>619.2</v>
      </c>
      <c r="O87" s="42">
        <v>619.2</v>
      </c>
    </row>
    <row r="88" spans="1:15" s="13" customFormat="1" ht="12.75" customHeight="1">
      <c r="A88" s="16" t="s">
        <v>365</v>
      </c>
      <c r="B88" s="17" t="s">
        <v>66</v>
      </c>
      <c r="C88" s="42">
        <f t="shared" si="15"/>
        <v>12384.11</v>
      </c>
      <c r="D88" s="42">
        <v>619.25</v>
      </c>
      <c r="E88" s="42">
        <v>619.2</v>
      </c>
      <c r="F88" s="42">
        <v>1857.61</v>
      </c>
      <c r="G88" s="42">
        <v>619.2</v>
      </c>
      <c r="H88" s="42">
        <v>1238.41</v>
      </c>
      <c r="I88" s="42">
        <v>619.2</v>
      </c>
      <c r="J88" s="42">
        <v>619.2</v>
      </c>
      <c r="K88" s="42">
        <v>1238.41</v>
      </c>
      <c r="L88" s="42">
        <v>619.2</v>
      </c>
      <c r="M88" s="42">
        <v>1238.41</v>
      </c>
      <c r="N88" s="42">
        <v>2476.82</v>
      </c>
      <c r="O88" s="42">
        <v>619.2</v>
      </c>
    </row>
    <row r="89" spans="1:15" s="13" customFormat="1" ht="12.75" customHeight="1">
      <c r="A89" s="16" t="s">
        <v>366</v>
      </c>
      <c r="B89" s="17" t="s">
        <v>67</v>
      </c>
      <c r="C89" s="42">
        <f t="shared" si="15"/>
        <v>46811.939999999995</v>
      </c>
      <c r="D89" s="42">
        <v>3715.3</v>
      </c>
      <c r="E89" s="42">
        <v>2972.18</v>
      </c>
      <c r="F89" s="42">
        <v>1486.09</v>
      </c>
      <c r="G89" s="42">
        <v>6687.41</v>
      </c>
      <c r="H89" s="42">
        <v>2972.18</v>
      </c>
      <c r="I89" s="42">
        <v>5944.36</v>
      </c>
      <c r="J89" s="42">
        <v>5201.33</v>
      </c>
      <c r="K89" s="42">
        <v>2972.18</v>
      </c>
      <c r="L89" s="42">
        <v>5944.36</v>
      </c>
      <c r="M89" s="42">
        <v>1486.09</v>
      </c>
      <c r="N89" s="42">
        <v>4458.28</v>
      </c>
      <c r="O89" s="42">
        <v>2972.18</v>
      </c>
    </row>
    <row r="90" spans="1:15" s="13" customFormat="1" ht="12.75" customHeight="1">
      <c r="A90" s="16" t="s">
        <v>367</v>
      </c>
      <c r="B90" s="17" t="s">
        <v>68</v>
      </c>
      <c r="C90" s="42">
        <f t="shared" si="15"/>
        <v>113686.15</v>
      </c>
      <c r="D90" s="42">
        <v>8916.63</v>
      </c>
      <c r="E90" s="42">
        <v>7430.46</v>
      </c>
      <c r="F90" s="42">
        <v>18576.16</v>
      </c>
      <c r="G90" s="42">
        <v>6687.41</v>
      </c>
      <c r="H90" s="42">
        <v>2229.13</v>
      </c>
      <c r="I90" s="42">
        <v>9659.6</v>
      </c>
      <c r="J90" s="42">
        <v>8916.56</v>
      </c>
      <c r="K90" s="42">
        <v>8173.51</v>
      </c>
      <c r="L90" s="42">
        <v>12631.79</v>
      </c>
      <c r="M90" s="42">
        <v>5944.36</v>
      </c>
      <c r="N90" s="42">
        <v>4458.28</v>
      </c>
      <c r="O90" s="42">
        <v>20062.26</v>
      </c>
    </row>
    <row r="91" spans="1:15" s="13" customFormat="1" ht="12.75" customHeight="1">
      <c r="A91" s="16" t="s">
        <v>368</v>
      </c>
      <c r="B91" s="17" t="s">
        <v>69</v>
      </c>
      <c r="C91" s="42">
        <f t="shared" si="15"/>
        <v>57957.66</v>
      </c>
      <c r="D91" s="42">
        <v>2972.23</v>
      </c>
      <c r="E91" s="42">
        <v>1486.09</v>
      </c>
      <c r="F91" s="42">
        <v>3715.23</v>
      </c>
      <c r="G91" s="42">
        <v>1486.09</v>
      </c>
      <c r="H91" s="42">
        <v>5201.33</v>
      </c>
      <c r="I91" s="42">
        <v>11145.7</v>
      </c>
      <c r="J91" s="42">
        <v>4458.28</v>
      </c>
      <c r="K91" s="42">
        <v>5201.33</v>
      </c>
      <c r="L91" s="42">
        <v>4458.28</v>
      </c>
      <c r="M91" s="42">
        <v>6687.41</v>
      </c>
      <c r="N91" s="42">
        <v>7430.46</v>
      </c>
      <c r="O91" s="42">
        <v>3715.23</v>
      </c>
    </row>
    <row r="92" spans="1:15" s="13" customFormat="1" ht="12.75" customHeight="1">
      <c r="A92" s="16" t="s">
        <v>369</v>
      </c>
      <c r="B92" s="17" t="s">
        <v>675</v>
      </c>
      <c r="C92" s="42">
        <f t="shared" si="15"/>
        <v>10221.419999999998</v>
      </c>
      <c r="D92" s="42">
        <v>232.37</v>
      </c>
      <c r="E92" s="42">
        <v>232.3</v>
      </c>
      <c r="F92" s="42">
        <v>232.3</v>
      </c>
      <c r="G92" s="42">
        <v>696.91</v>
      </c>
      <c r="H92" s="42">
        <v>1393.82</v>
      </c>
      <c r="I92" s="42">
        <v>2508.89</v>
      </c>
      <c r="J92" s="42">
        <v>1393.82</v>
      </c>
      <c r="K92" s="42">
        <v>557.53</v>
      </c>
      <c r="L92" s="42">
        <v>232.3</v>
      </c>
      <c r="M92" s="42">
        <v>1115.06</v>
      </c>
      <c r="N92" s="42">
        <v>1393.82</v>
      </c>
      <c r="O92" s="42">
        <v>232.3</v>
      </c>
    </row>
    <row r="93" spans="1:15" s="13" customFormat="1" ht="12.75" customHeight="1">
      <c r="A93" s="16" t="s">
        <v>370</v>
      </c>
      <c r="B93" s="17" t="s">
        <v>70</v>
      </c>
      <c r="C93" s="42">
        <f t="shared" si="15"/>
        <v>43839.76</v>
      </c>
      <c r="D93" s="42">
        <v>743.09</v>
      </c>
      <c r="E93" s="42">
        <v>2972.18</v>
      </c>
      <c r="F93" s="42">
        <v>5201.33</v>
      </c>
      <c r="G93" s="42">
        <v>743.04</v>
      </c>
      <c r="H93" s="42">
        <v>3715.23</v>
      </c>
      <c r="I93" s="42">
        <v>2972.18</v>
      </c>
      <c r="J93" s="42">
        <v>1486.09</v>
      </c>
      <c r="K93" s="42">
        <v>2972.18</v>
      </c>
      <c r="L93" s="42">
        <v>2972.18</v>
      </c>
      <c r="M93" s="42">
        <v>9659.6</v>
      </c>
      <c r="N93" s="42">
        <v>5201.33</v>
      </c>
      <c r="O93" s="42">
        <v>5201.33</v>
      </c>
    </row>
    <row r="94" spans="1:15" s="13" customFormat="1" ht="12.75" customHeight="1">
      <c r="A94" s="16" t="s">
        <v>371</v>
      </c>
      <c r="B94" s="17" t="s">
        <v>71</v>
      </c>
      <c r="C94" s="42">
        <f t="shared" si="15"/>
        <v>4108126.85</v>
      </c>
      <c r="D94" s="42">
        <v>352204.88</v>
      </c>
      <c r="E94" s="42">
        <v>309107.92</v>
      </c>
      <c r="F94" s="42">
        <v>302048.83</v>
      </c>
      <c r="G94" s="42">
        <v>431896.74</v>
      </c>
      <c r="H94" s="42">
        <v>410348.19</v>
      </c>
      <c r="I94" s="42">
        <v>343102.55</v>
      </c>
      <c r="J94" s="42">
        <v>349047.1</v>
      </c>
      <c r="K94" s="42">
        <v>294061.45</v>
      </c>
      <c r="L94" s="42">
        <v>285330.43</v>
      </c>
      <c r="M94" s="42">
        <v>351647.57</v>
      </c>
      <c r="N94" s="42">
        <v>406261.37</v>
      </c>
      <c r="O94" s="42">
        <v>273069.82</v>
      </c>
    </row>
    <row r="95" spans="1:15" s="13" customFormat="1" ht="12.75" customHeight="1">
      <c r="A95" s="16" t="s">
        <v>372</v>
      </c>
      <c r="B95" s="17" t="s">
        <v>72</v>
      </c>
      <c r="C95" s="42">
        <f t="shared" si="15"/>
        <v>4644.06</v>
      </c>
      <c r="D95" s="42">
        <v>1548.04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1548.01</v>
      </c>
      <c r="K95" s="42">
        <v>0</v>
      </c>
      <c r="L95" s="42">
        <v>0</v>
      </c>
      <c r="M95" s="42">
        <v>0</v>
      </c>
      <c r="N95" s="42">
        <v>0</v>
      </c>
      <c r="O95" s="42">
        <v>1548.01</v>
      </c>
    </row>
    <row r="96" spans="1:15" s="13" customFormat="1" ht="12.75" customHeight="1">
      <c r="A96" s="16" t="s">
        <v>373</v>
      </c>
      <c r="B96" s="17" t="s">
        <v>73</v>
      </c>
      <c r="C96" s="42">
        <f t="shared" si="15"/>
        <v>1</v>
      </c>
      <c r="D96" s="42">
        <v>1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s="13" customFormat="1" ht="12.75" customHeight="1">
      <c r="A97" s="16" t="s">
        <v>374</v>
      </c>
      <c r="B97" s="17" t="s">
        <v>74</v>
      </c>
      <c r="C97" s="42">
        <f t="shared" si="15"/>
        <v>77815.99</v>
      </c>
      <c r="D97" s="42">
        <v>3208.98</v>
      </c>
      <c r="E97" s="42">
        <v>4011.13</v>
      </c>
      <c r="F97" s="42">
        <v>6952.62</v>
      </c>
      <c r="G97" s="42">
        <v>2674.08</v>
      </c>
      <c r="H97" s="42">
        <v>5615.58</v>
      </c>
      <c r="I97" s="42">
        <v>6150.4</v>
      </c>
      <c r="J97" s="42">
        <v>8022.26</v>
      </c>
      <c r="K97" s="42">
        <v>8289.67</v>
      </c>
      <c r="L97" s="42">
        <v>7487.44</v>
      </c>
      <c r="M97" s="42">
        <v>12568.22</v>
      </c>
      <c r="N97" s="42">
        <v>5882.99</v>
      </c>
      <c r="O97" s="42">
        <v>6952.62</v>
      </c>
    </row>
    <row r="98" spans="1:15" s="13" customFormat="1" ht="12.75" customHeight="1">
      <c r="A98" s="16" t="s">
        <v>375</v>
      </c>
      <c r="B98" s="17" t="s">
        <v>75</v>
      </c>
      <c r="C98" s="42">
        <f t="shared" si="15"/>
        <v>17749.539999999997</v>
      </c>
      <c r="D98" s="42">
        <v>1170.35</v>
      </c>
      <c r="E98" s="42">
        <v>7021.79</v>
      </c>
      <c r="F98" s="42">
        <v>780.19</v>
      </c>
      <c r="G98" s="42">
        <v>390.1</v>
      </c>
      <c r="H98" s="42">
        <v>195.05</v>
      </c>
      <c r="I98" s="42">
        <v>975.24</v>
      </c>
      <c r="J98" s="42">
        <v>4486.14</v>
      </c>
      <c r="K98" s="42">
        <v>195.05</v>
      </c>
      <c r="L98" s="42">
        <v>585.14</v>
      </c>
      <c r="M98" s="42">
        <v>585.14</v>
      </c>
      <c r="N98" s="42">
        <v>195.05</v>
      </c>
      <c r="O98" s="42">
        <v>1170.3</v>
      </c>
    </row>
    <row r="99" spans="1:15" s="13" customFormat="1" ht="12.75" customHeight="1">
      <c r="A99" s="16" t="s">
        <v>376</v>
      </c>
      <c r="B99" s="17" t="s">
        <v>76</v>
      </c>
      <c r="C99" s="42">
        <f t="shared" si="15"/>
        <v>3483.04</v>
      </c>
      <c r="D99" s="42">
        <v>1161.02</v>
      </c>
      <c r="E99" s="42">
        <v>0</v>
      </c>
      <c r="F99" s="42">
        <v>0</v>
      </c>
      <c r="G99" s="42">
        <v>0</v>
      </c>
      <c r="H99" s="42">
        <v>1161.01</v>
      </c>
      <c r="I99" s="42">
        <v>0</v>
      </c>
      <c r="J99" s="42">
        <v>0</v>
      </c>
      <c r="K99" s="42">
        <v>0</v>
      </c>
      <c r="L99" s="42">
        <v>1161.01</v>
      </c>
      <c r="M99" s="42">
        <v>0</v>
      </c>
      <c r="N99" s="42">
        <v>0</v>
      </c>
      <c r="O99" s="42">
        <v>0</v>
      </c>
    </row>
    <row r="100" spans="1:15" s="13" customFormat="1" ht="12.75" customHeight="1">
      <c r="A100" s="16" t="s">
        <v>377</v>
      </c>
      <c r="B100" s="17" t="s">
        <v>77</v>
      </c>
      <c r="C100" s="42">
        <f t="shared" si="15"/>
        <v>87309.45999999999</v>
      </c>
      <c r="D100" s="42">
        <v>9288.3</v>
      </c>
      <c r="E100" s="42">
        <v>6687.53</v>
      </c>
      <c r="F100" s="42">
        <v>8545.18</v>
      </c>
      <c r="G100" s="42">
        <v>7616.35</v>
      </c>
      <c r="H100" s="42">
        <v>7616.35</v>
      </c>
      <c r="I100" s="42">
        <v>5387.17</v>
      </c>
      <c r="J100" s="42">
        <v>6316</v>
      </c>
      <c r="K100" s="42">
        <v>6501.76</v>
      </c>
      <c r="L100" s="42">
        <v>4458.35</v>
      </c>
      <c r="M100" s="42">
        <v>9474</v>
      </c>
      <c r="N100" s="42">
        <v>8730.94</v>
      </c>
      <c r="O100" s="42">
        <v>6687.53</v>
      </c>
    </row>
    <row r="101" spans="1:15" s="13" customFormat="1" ht="12.75" customHeight="1">
      <c r="A101" s="16" t="s">
        <v>378</v>
      </c>
      <c r="B101" s="17" t="s">
        <v>78</v>
      </c>
      <c r="C101" s="42">
        <f t="shared" si="15"/>
        <v>295916.7</v>
      </c>
      <c r="D101" s="42">
        <v>21734.04</v>
      </c>
      <c r="E101" s="42">
        <v>24241.76</v>
      </c>
      <c r="F101" s="42">
        <v>33436.91</v>
      </c>
      <c r="G101" s="42">
        <v>28421.38</v>
      </c>
      <c r="H101" s="42">
        <v>17554.37</v>
      </c>
      <c r="I101" s="42">
        <v>28421.38</v>
      </c>
      <c r="J101" s="42">
        <v>24241.76</v>
      </c>
      <c r="K101" s="42">
        <v>18390.29</v>
      </c>
      <c r="L101" s="42">
        <v>16718.45</v>
      </c>
      <c r="M101" s="42">
        <v>29257.3</v>
      </c>
      <c r="N101" s="42">
        <v>20898.07</v>
      </c>
      <c r="O101" s="42">
        <v>32600.99</v>
      </c>
    </row>
    <row r="102" spans="1:15" s="13" customFormat="1" ht="12.75" customHeight="1">
      <c r="A102" s="16" t="s">
        <v>379</v>
      </c>
      <c r="B102" s="17" t="s">
        <v>79</v>
      </c>
      <c r="C102" s="42">
        <f t="shared" si="15"/>
        <v>197024.13</v>
      </c>
      <c r="D102" s="42">
        <v>1741.58</v>
      </c>
      <c r="E102" s="42">
        <v>54799.87</v>
      </c>
      <c r="F102" s="42">
        <v>1741.52</v>
      </c>
      <c r="G102" s="42">
        <v>4644.05</v>
      </c>
      <c r="H102" s="42">
        <v>26006.71</v>
      </c>
      <c r="I102" s="42">
        <v>2322.02</v>
      </c>
      <c r="J102" s="42">
        <v>4063.55</v>
      </c>
      <c r="K102" s="42">
        <v>26006.71</v>
      </c>
      <c r="L102" s="42">
        <v>1741.52</v>
      </c>
      <c r="M102" s="42">
        <v>39822.79</v>
      </c>
      <c r="N102" s="42">
        <v>26587.22</v>
      </c>
      <c r="O102" s="42">
        <v>7546.59</v>
      </c>
    </row>
    <row r="103" spans="1:15" s="13" customFormat="1" ht="12.75" customHeight="1">
      <c r="A103" s="16" t="s">
        <v>380</v>
      </c>
      <c r="B103" s="17" t="s">
        <v>80</v>
      </c>
      <c r="C103" s="42">
        <f t="shared" si="15"/>
        <v>1</v>
      </c>
      <c r="D103" s="42">
        <v>1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</row>
    <row r="104" spans="1:15" s="13" customFormat="1" ht="12.75" customHeight="1">
      <c r="A104" s="16" t="s">
        <v>381</v>
      </c>
      <c r="B104" s="17" t="s">
        <v>81</v>
      </c>
      <c r="C104" s="42">
        <f t="shared" si="15"/>
        <v>116411.04</v>
      </c>
      <c r="D104" s="42">
        <v>1548.07</v>
      </c>
      <c r="E104" s="42">
        <v>3715.24</v>
      </c>
      <c r="F104" s="42">
        <v>11145.74</v>
      </c>
      <c r="G104" s="42">
        <v>1548.01</v>
      </c>
      <c r="H104" s="42">
        <v>0</v>
      </c>
      <c r="I104" s="42">
        <v>5572.87</v>
      </c>
      <c r="J104" s="42">
        <v>7430.48</v>
      </c>
      <c r="K104" s="42">
        <v>0</v>
      </c>
      <c r="L104" s="42">
        <v>3715.24</v>
      </c>
      <c r="M104" s="42">
        <v>63159.17</v>
      </c>
      <c r="N104" s="42">
        <v>5572.87</v>
      </c>
      <c r="O104" s="42">
        <v>13003.35</v>
      </c>
    </row>
    <row r="105" spans="1:15" s="13" customFormat="1" ht="12.75" customHeight="1">
      <c r="A105" s="16" t="s">
        <v>382</v>
      </c>
      <c r="B105" s="17" t="s">
        <v>82</v>
      </c>
      <c r="C105" s="42">
        <f t="shared" si="15"/>
        <v>1857.6499999999996</v>
      </c>
      <c r="D105" s="42">
        <v>154.85</v>
      </c>
      <c r="E105" s="42">
        <v>154.8</v>
      </c>
      <c r="F105" s="42">
        <v>154.8</v>
      </c>
      <c r="G105" s="42">
        <v>154.8</v>
      </c>
      <c r="H105" s="42">
        <v>154.8</v>
      </c>
      <c r="I105" s="42">
        <v>154.8</v>
      </c>
      <c r="J105" s="42">
        <v>154.8</v>
      </c>
      <c r="K105" s="42">
        <v>154.8</v>
      </c>
      <c r="L105" s="42">
        <v>154.8</v>
      </c>
      <c r="M105" s="42">
        <v>154.8</v>
      </c>
      <c r="N105" s="42">
        <v>154.8</v>
      </c>
      <c r="O105" s="42">
        <v>154.8</v>
      </c>
    </row>
    <row r="106" spans="1:15" s="13" customFormat="1" ht="12.75" customHeight="1">
      <c r="A106" s="16" t="s">
        <v>383</v>
      </c>
      <c r="B106" s="17" t="s">
        <v>83</v>
      </c>
      <c r="C106" s="42">
        <f t="shared" si="15"/>
        <v>65013.310000000005</v>
      </c>
      <c r="D106" s="42">
        <v>7708.78</v>
      </c>
      <c r="E106" s="42">
        <v>6687.08</v>
      </c>
      <c r="F106" s="42">
        <v>8265.98</v>
      </c>
      <c r="G106" s="42">
        <v>6501.33</v>
      </c>
      <c r="H106" s="42">
        <v>4922.43</v>
      </c>
      <c r="I106" s="42">
        <v>7151.46</v>
      </c>
      <c r="J106" s="42">
        <v>4643.8</v>
      </c>
      <c r="K106" s="42">
        <v>4643.8</v>
      </c>
      <c r="L106" s="42">
        <v>4272.29</v>
      </c>
      <c r="M106" s="42">
        <v>92.87</v>
      </c>
      <c r="N106" s="42">
        <v>5108.18</v>
      </c>
      <c r="O106" s="42">
        <v>5015.31</v>
      </c>
    </row>
    <row r="107" spans="1:15" s="13" customFormat="1" ht="12.75" customHeight="1">
      <c r="A107" s="16" t="s">
        <v>384</v>
      </c>
      <c r="B107" s="17" t="s">
        <v>84</v>
      </c>
      <c r="C107" s="42">
        <f t="shared" si="15"/>
        <v>26656.98</v>
      </c>
      <c r="D107" s="42">
        <v>1950.58</v>
      </c>
      <c r="E107" s="42">
        <v>1300.34</v>
      </c>
      <c r="F107" s="42">
        <v>3901.01</v>
      </c>
      <c r="G107" s="42">
        <v>650.16</v>
      </c>
      <c r="H107" s="42">
        <v>1950.5</v>
      </c>
      <c r="I107" s="42">
        <v>650.16</v>
      </c>
      <c r="J107" s="42">
        <v>5201.36</v>
      </c>
      <c r="K107" s="42">
        <v>1300.34</v>
      </c>
      <c r="L107" s="42">
        <v>3250.85</v>
      </c>
      <c r="M107" s="42">
        <v>1950.5</v>
      </c>
      <c r="N107" s="42">
        <v>1950.5</v>
      </c>
      <c r="O107" s="42">
        <v>2600.68</v>
      </c>
    </row>
    <row r="108" spans="1:15" s="13" customFormat="1" ht="12.75" customHeight="1">
      <c r="A108" s="16" t="s">
        <v>385</v>
      </c>
      <c r="B108" s="17" t="s">
        <v>85</v>
      </c>
      <c r="C108" s="42">
        <f t="shared" si="15"/>
        <v>2229.18</v>
      </c>
      <c r="D108" s="42">
        <v>185.82</v>
      </c>
      <c r="E108" s="42">
        <v>185.76</v>
      </c>
      <c r="F108" s="42">
        <v>185.76</v>
      </c>
      <c r="G108" s="42">
        <v>185.76</v>
      </c>
      <c r="H108" s="42">
        <v>185.76</v>
      </c>
      <c r="I108" s="42">
        <v>185.76</v>
      </c>
      <c r="J108" s="42">
        <v>185.76</v>
      </c>
      <c r="K108" s="42">
        <v>185.76</v>
      </c>
      <c r="L108" s="42">
        <v>185.76</v>
      </c>
      <c r="M108" s="42">
        <v>185.76</v>
      </c>
      <c r="N108" s="42">
        <v>185.76</v>
      </c>
      <c r="O108" s="42">
        <v>185.76</v>
      </c>
    </row>
    <row r="109" spans="1:15" s="13" customFormat="1" ht="12.75" customHeight="1">
      <c r="A109" s="16" t="s">
        <v>386</v>
      </c>
      <c r="B109" s="17" t="s">
        <v>86</v>
      </c>
      <c r="C109" s="42">
        <f t="shared" si="15"/>
        <v>172018.19999999998</v>
      </c>
      <c r="D109" s="42">
        <v>6501.82</v>
      </c>
      <c r="E109" s="42">
        <v>8173.65</v>
      </c>
      <c r="F109" s="42">
        <v>16347.3</v>
      </c>
      <c r="G109" s="42">
        <v>15418.47</v>
      </c>
      <c r="H109" s="42">
        <v>10217.06</v>
      </c>
      <c r="I109" s="42">
        <v>16347.3</v>
      </c>
      <c r="J109" s="42">
        <v>20619.89</v>
      </c>
      <c r="K109" s="42">
        <v>18948</v>
      </c>
      <c r="L109" s="42">
        <v>14675.41</v>
      </c>
      <c r="M109" s="42">
        <v>15604.24</v>
      </c>
      <c r="N109" s="42">
        <v>11517.41</v>
      </c>
      <c r="O109" s="42">
        <v>17647.65</v>
      </c>
    </row>
    <row r="110" spans="1:15" s="13" customFormat="1" ht="12.75" customHeight="1">
      <c r="A110" s="16" t="s">
        <v>387</v>
      </c>
      <c r="B110" s="17" t="s">
        <v>87</v>
      </c>
      <c r="C110" s="42">
        <f t="shared" si="15"/>
        <v>4305600</v>
      </c>
      <c r="D110" s="42">
        <v>358800</v>
      </c>
      <c r="E110" s="42">
        <v>358800</v>
      </c>
      <c r="F110" s="42">
        <v>358800</v>
      </c>
      <c r="G110" s="42">
        <v>358800</v>
      </c>
      <c r="H110" s="42">
        <v>358800</v>
      </c>
      <c r="I110" s="42">
        <v>358800</v>
      </c>
      <c r="J110" s="42">
        <v>358800</v>
      </c>
      <c r="K110" s="42">
        <v>358800</v>
      </c>
      <c r="L110" s="42">
        <v>358800</v>
      </c>
      <c r="M110" s="42">
        <v>358800</v>
      </c>
      <c r="N110" s="42">
        <v>358800</v>
      </c>
      <c r="O110" s="42">
        <v>358800</v>
      </c>
    </row>
    <row r="111" spans="1:15" s="13" customFormat="1" ht="12.75" customHeight="1">
      <c r="A111" s="16" t="s">
        <v>388</v>
      </c>
      <c r="B111" s="17" t="s">
        <v>88</v>
      </c>
      <c r="C111" s="42">
        <f t="shared" si="15"/>
        <v>15475.200000000003</v>
      </c>
      <c r="D111" s="42">
        <v>1289.6000000000001</v>
      </c>
      <c r="E111" s="42">
        <v>1289.6000000000001</v>
      </c>
      <c r="F111" s="42">
        <v>1289.6000000000001</v>
      </c>
      <c r="G111" s="42">
        <v>1289.6000000000001</v>
      </c>
      <c r="H111" s="42">
        <v>1289.6000000000001</v>
      </c>
      <c r="I111" s="42">
        <v>1289.6000000000001</v>
      </c>
      <c r="J111" s="42">
        <v>1289.6000000000001</v>
      </c>
      <c r="K111" s="42">
        <v>1289.6000000000001</v>
      </c>
      <c r="L111" s="42">
        <v>1289.6000000000001</v>
      </c>
      <c r="M111" s="42">
        <v>1289.6000000000001</v>
      </c>
      <c r="N111" s="42">
        <v>1289.6000000000001</v>
      </c>
      <c r="O111" s="42">
        <v>1289.6000000000001</v>
      </c>
    </row>
    <row r="112" spans="1:15" s="13" customFormat="1" ht="12.75" customHeight="1">
      <c r="A112" s="14" t="s">
        <v>389</v>
      </c>
      <c r="B112" s="15" t="s">
        <v>89</v>
      </c>
      <c r="C112" s="41">
        <f>+C113</f>
        <v>1250000</v>
      </c>
      <c r="D112" s="41">
        <f aca="true" t="shared" si="16" ref="D112:O112">+D113</f>
        <v>104167</v>
      </c>
      <c r="E112" s="41">
        <f t="shared" si="16"/>
        <v>104166.4</v>
      </c>
      <c r="F112" s="41">
        <f t="shared" si="16"/>
        <v>104166.66</v>
      </c>
      <c r="G112" s="41">
        <f t="shared" si="16"/>
        <v>104166.66</v>
      </c>
      <c r="H112" s="41">
        <f t="shared" si="16"/>
        <v>104166.66</v>
      </c>
      <c r="I112" s="41">
        <f t="shared" si="16"/>
        <v>104166.66</v>
      </c>
      <c r="J112" s="41">
        <f t="shared" si="16"/>
        <v>104166.66</v>
      </c>
      <c r="K112" s="41">
        <f t="shared" si="16"/>
        <v>104166.66</v>
      </c>
      <c r="L112" s="41">
        <f t="shared" si="16"/>
        <v>104166.66</v>
      </c>
      <c r="M112" s="41">
        <f t="shared" si="16"/>
        <v>104166.66</v>
      </c>
      <c r="N112" s="41">
        <f t="shared" si="16"/>
        <v>104166.66</v>
      </c>
      <c r="O112" s="41">
        <f t="shared" si="16"/>
        <v>104166.66</v>
      </c>
    </row>
    <row r="113" spans="1:15" s="13" customFormat="1" ht="12.75" customHeight="1">
      <c r="A113" s="16" t="s">
        <v>390</v>
      </c>
      <c r="B113" s="17" t="s">
        <v>90</v>
      </c>
      <c r="C113" s="42">
        <f t="shared" si="15"/>
        <v>1250000</v>
      </c>
      <c r="D113" s="42">
        <v>104167</v>
      </c>
      <c r="E113" s="42">
        <v>104166.4</v>
      </c>
      <c r="F113" s="42">
        <v>104166.66</v>
      </c>
      <c r="G113" s="42">
        <v>104166.66</v>
      </c>
      <c r="H113" s="42">
        <v>104166.66</v>
      </c>
      <c r="I113" s="42">
        <v>104166.66</v>
      </c>
      <c r="J113" s="42">
        <v>104166.66</v>
      </c>
      <c r="K113" s="42">
        <v>104166.66</v>
      </c>
      <c r="L113" s="42">
        <v>104166.66</v>
      </c>
      <c r="M113" s="42">
        <v>104166.66</v>
      </c>
      <c r="N113" s="42">
        <v>104166.66</v>
      </c>
      <c r="O113" s="42">
        <v>104166.66</v>
      </c>
    </row>
    <row r="114" spans="1:15" s="13" customFormat="1" ht="12.75" customHeight="1">
      <c r="A114" s="14" t="s">
        <v>391</v>
      </c>
      <c r="B114" s="15" t="s">
        <v>91</v>
      </c>
      <c r="C114" s="41">
        <f>SUM(C115:C119)</f>
        <v>408597.27999999997</v>
      </c>
      <c r="D114" s="41">
        <f aca="true" t="shared" si="17" ref="D114:O114">SUM(D115:D119)</f>
        <v>34308.99</v>
      </c>
      <c r="E114" s="41">
        <f t="shared" si="17"/>
        <v>33701.29</v>
      </c>
      <c r="F114" s="41">
        <f t="shared" si="17"/>
        <v>33927.89</v>
      </c>
      <c r="G114" s="41">
        <f t="shared" si="17"/>
        <v>34236.89</v>
      </c>
      <c r="H114" s="41">
        <f t="shared" si="17"/>
        <v>33927.89</v>
      </c>
      <c r="I114" s="41">
        <f t="shared" si="17"/>
        <v>34082.39</v>
      </c>
      <c r="J114" s="41">
        <f t="shared" si="17"/>
        <v>33773.39</v>
      </c>
      <c r="K114" s="41">
        <f t="shared" si="17"/>
        <v>33927.89</v>
      </c>
      <c r="L114" s="41">
        <f t="shared" si="17"/>
        <v>34308.99</v>
      </c>
      <c r="M114" s="41">
        <f t="shared" si="17"/>
        <v>34391.39</v>
      </c>
      <c r="N114" s="41">
        <f t="shared" si="17"/>
        <v>34236.89</v>
      </c>
      <c r="O114" s="41">
        <f t="shared" si="17"/>
        <v>33773.39</v>
      </c>
    </row>
    <row r="115" spans="1:15" s="13" customFormat="1" ht="12.75" customHeight="1">
      <c r="A115" s="16" t="s">
        <v>392</v>
      </c>
      <c r="B115" s="17" t="s">
        <v>92</v>
      </c>
      <c r="C115" s="42">
        <f t="shared" si="15"/>
        <v>6035.800000000001</v>
      </c>
      <c r="D115" s="42">
        <v>762.2</v>
      </c>
      <c r="E115" s="42">
        <v>154.5</v>
      </c>
      <c r="F115" s="42">
        <v>381.1</v>
      </c>
      <c r="G115" s="42">
        <v>690.1</v>
      </c>
      <c r="H115" s="42">
        <v>381.1</v>
      </c>
      <c r="I115" s="42">
        <v>535.6</v>
      </c>
      <c r="J115" s="42">
        <v>226.6</v>
      </c>
      <c r="K115" s="42">
        <v>381.1</v>
      </c>
      <c r="L115" s="42">
        <v>762.2</v>
      </c>
      <c r="M115" s="42">
        <v>844.6</v>
      </c>
      <c r="N115" s="42">
        <v>690.1</v>
      </c>
      <c r="O115" s="42">
        <v>226.6</v>
      </c>
    </row>
    <row r="116" spans="1:15" s="13" customFormat="1" ht="12.75" customHeight="1">
      <c r="A116" s="16" t="s">
        <v>393</v>
      </c>
      <c r="B116" s="17" t="s">
        <v>93</v>
      </c>
      <c r="C116" s="42">
        <f t="shared" si="15"/>
        <v>66000</v>
      </c>
      <c r="D116" s="42">
        <v>5500</v>
      </c>
      <c r="E116" s="42">
        <v>5500</v>
      </c>
      <c r="F116" s="42">
        <v>5500</v>
      </c>
      <c r="G116" s="42">
        <v>5500</v>
      </c>
      <c r="H116" s="42">
        <v>5500</v>
      </c>
      <c r="I116" s="42">
        <v>5500</v>
      </c>
      <c r="J116" s="42">
        <v>5500</v>
      </c>
      <c r="K116" s="42">
        <v>5500</v>
      </c>
      <c r="L116" s="42">
        <v>5500</v>
      </c>
      <c r="M116" s="42">
        <v>5500</v>
      </c>
      <c r="N116" s="42">
        <v>5500</v>
      </c>
      <c r="O116" s="42">
        <v>5500</v>
      </c>
    </row>
    <row r="117" spans="1:15" s="13" customFormat="1" ht="12.75" customHeight="1">
      <c r="A117" s="16" t="s">
        <v>394</v>
      </c>
      <c r="B117" s="17" t="s">
        <v>94</v>
      </c>
      <c r="C117" s="42">
        <f t="shared" si="15"/>
        <v>256992.59999999995</v>
      </c>
      <c r="D117" s="42">
        <v>21416.05</v>
      </c>
      <c r="E117" s="42">
        <v>21416.05</v>
      </c>
      <c r="F117" s="42">
        <v>21416.05</v>
      </c>
      <c r="G117" s="42">
        <v>21416.05</v>
      </c>
      <c r="H117" s="42">
        <v>21416.05</v>
      </c>
      <c r="I117" s="42">
        <v>21416.05</v>
      </c>
      <c r="J117" s="42">
        <v>21416.05</v>
      </c>
      <c r="K117" s="42">
        <v>21416.05</v>
      </c>
      <c r="L117" s="42">
        <v>21416.05</v>
      </c>
      <c r="M117" s="42">
        <v>21416.05</v>
      </c>
      <c r="N117" s="42">
        <v>21416.05</v>
      </c>
      <c r="O117" s="42">
        <v>21416.05</v>
      </c>
    </row>
    <row r="118" spans="1:15" s="13" customFormat="1" ht="12.75" customHeight="1">
      <c r="A118" s="16" t="s">
        <v>395</v>
      </c>
      <c r="B118" s="17" t="s">
        <v>95</v>
      </c>
      <c r="C118" s="42">
        <f t="shared" si="15"/>
        <v>56779.55999999999</v>
      </c>
      <c r="D118" s="42">
        <v>4731.63</v>
      </c>
      <c r="E118" s="42">
        <v>4731.63</v>
      </c>
      <c r="F118" s="42">
        <v>4731.63</v>
      </c>
      <c r="G118" s="42">
        <v>4731.63</v>
      </c>
      <c r="H118" s="42">
        <v>4731.63</v>
      </c>
      <c r="I118" s="42">
        <v>4731.63</v>
      </c>
      <c r="J118" s="42">
        <v>4731.63</v>
      </c>
      <c r="K118" s="42">
        <v>4731.63</v>
      </c>
      <c r="L118" s="42">
        <v>4731.63</v>
      </c>
      <c r="M118" s="42">
        <v>4731.63</v>
      </c>
      <c r="N118" s="42">
        <v>4731.63</v>
      </c>
      <c r="O118" s="42">
        <v>4731.63</v>
      </c>
    </row>
    <row r="119" spans="1:15" s="13" customFormat="1" ht="12.75" customHeight="1">
      <c r="A119" s="16" t="s">
        <v>396</v>
      </c>
      <c r="B119" s="17" t="s">
        <v>96</v>
      </c>
      <c r="C119" s="42">
        <f t="shared" si="15"/>
        <v>22789.320000000003</v>
      </c>
      <c r="D119" s="42">
        <v>1899.11</v>
      </c>
      <c r="E119" s="42">
        <v>1899.11</v>
      </c>
      <c r="F119" s="42">
        <v>1899.11</v>
      </c>
      <c r="G119" s="42">
        <v>1899.11</v>
      </c>
      <c r="H119" s="42">
        <v>1899.11</v>
      </c>
      <c r="I119" s="42">
        <v>1899.11</v>
      </c>
      <c r="J119" s="42">
        <v>1899.11</v>
      </c>
      <c r="K119" s="42">
        <v>1899.11</v>
      </c>
      <c r="L119" s="42">
        <v>1899.11</v>
      </c>
      <c r="M119" s="42">
        <v>1899.11</v>
      </c>
      <c r="N119" s="42">
        <v>1899.11</v>
      </c>
      <c r="O119" s="42">
        <v>1899.11</v>
      </c>
    </row>
    <row r="120" spans="1:15" s="13" customFormat="1" ht="21.75" customHeight="1">
      <c r="A120" s="14" t="s">
        <v>397</v>
      </c>
      <c r="B120" s="15" t="s">
        <v>97</v>
      </c>
      <c r="C120" s="41">
        <f>SUM(C121:C146)</f>
        <v>14672953.839999998</v>
      </c>
      <c r="D120" s="41">
        <f aca="true" t="shared" si="18" ref="D120:O120">SUM(D121:D146)</f>
        <v>1222746.5199999998</v>
      </c>
      <c r="E120" s="41">
        <f t="shared" si="18"/>
        <v>1222746.1199999996</v>
      </c>
      <c r="F120" s="41">
        <f t="shared" si="18"/>
        <v>1222746.1199999996</v>
      </c>
      <c r="G120" s="41">
        <f t="shared" si="18"/>
        <v>1222746.1199999996</v>
      </c>
      <c r="H120" s="41">
        <f t="shared" si="18"/>
        <v>1222746.1199999996</v>
      </c>
      <c r="I120" s="41">
        <f t="shared" si="18"/>
        <v>1222746.1199999996</v>
      </c>
      <c r="J120" s="41">
        <f t="shared" si="18"/>
        <v>1222746.1199999996</v>
      </c>
      <c r="K120" s="41">
        <f t="shared" si="18"/>
        <v>1222746.1199999996</v>
      </c>
      <c r="L120" s="41">
        <f t="shared" si="18"/>
        <v>1222746.1199999996</v>
      </c>
      <c r="M120" s="41">
        <f t="shared" si="18"/>
        <v>1222746.1199999996</v>
      </c>
      <c r="N120" s="41">
        <f t="shared" si="18"/>
        <v>1222746.1199999996</v>
      </c>
      <c r="O120" s="41">
        <f t="shared" si="18"/>
        <v>1222746.1199999996</v>
      </c>
    </row>
    <row r="121" spans="1:15" s="13" customFormat="1" ht="12.75" customHeight="1">
      <c r="A121" s="16" t="s">
        <v>398</v>
      </c>
      <c r="B121" s="17" t="s">
        <v>98</v>
      </c>
      <c r="C121" s="42">
        <f t="shared" si="15"/>
        <v>775781.5399999999</v>
      </c>
      <c r="D121" s="42">
        <v>64648.48</v>
      </c>
      <c r="E121" s="42">
        <v>64648.46</v>
      </c>
      <c r="F121" s="42">
        <v>64648.46</v>
      </c>
      <c r="G121" s="42">
        <v>64648.46</v>
      </c>
      <c r="H121" s="42">
        <v>64648.46</v>
      </c>
      <c r="I121" s="42">
        <v>64648.46</v>
      </c>
      <c r="J121" s="42">
        <v>64648.46</v>
      </c>
      <c r="K121" s="42">
        <v>64648.46</v>
      </c>
      <c r="L121" s="42">
        <v>64648.46</v>
      </c>
      <c r="M121" s="42">
        <v>64648.46</v>
      </c>
      <c r="N121" s="42">
        <v>64648.46</v>
      </c>
      <c r="O121" s="42">
        <v>64648.46</v>
      </c>
    </row>
    <row r="122" spans="1:15" s="13" customFormat="1" ht="12.75" customHeight="1">
      <c r="A122" s="16" t="s">
        <v>399</v>
      </c>
      <c r="B122" s="17" t="s">
        <v>99</v>
      </c>
      <c r="C122" s="42">
        <f t="shared" si="15"/>
        <v>134736.24000000002</v>
      </c>
      <c r="D122" s="42">
        <v>11228.02</v>
      </c>
      <c r="E122" s="42">
        <v>11228.02</v>
      </c>
      <c r="F122" s="42">
        <v>11228.02</v>
      </c>
      <c r="G122" s="42">
        <v>11228.02</v>
      </c>
      <c r="H122" s="42">
        <v>11228.02</v>
      </c>
      <c r="I122" s="42">
        <v>11228.02</v>
      </c>
      <c r="J122" s="42">
        <v>11228.02</v>
      </c>
      <c r="K122" s="42">
        <v>11228.02</v>
      </c>
      <c r="L122" s="42">
        <v>11228.02</v>
      </c>
      <c r="M122" s="42">
        <v>11228.02</v>
      </c>
      <c r="N122" s="42">
        <v>11228.02</v>
      </c>
      <c r="O122" s="42">
        <v>11228.02</v>
      </c>
    </row>
    <row r="123" spans="1:15" s="13" customFormat="1" ht="12.75" customHeight="1">
      <c r="A123" s="16" t="s">
        <v>400</v>
      </c>
      <c r="B123" s="17" t="s">
        <v>100</v>
      </c>
      <c r="C123" s="42">
        <f t="shared" si="15"/>
        <v>18030</v>
      </c>
      <c r="D123" s="42">
        <v>1502.5</v>
      </c>
      <c r="E123" s="42">
        <v>1502.5</v>
      </c>
      <c r="F123" s="42">
        <v>1502.5</v>
      </c>
      <c r="G123" s="42">
        <v>1502.5</v>
      </c>
      <c r="H123" s="42">
        <v>1502.5</v>
      </c>
      <c r="I123" s="42">
        <v>1502.5</v>
      </c>
      <c r="J123" s="42">
        <v>1502.5</v>
      </c>
      <c r="K123" s="42">
        <v>1502.5</v>
      </c>
      <c r="L123" s="42">
        <v>1502.5</v>
      </c>
      <c r="M123" s="42">
        <v>1502.5</v>
      </c>
      <c r="N123" s="42">
        <v>1502.5</v>
      </c>
      <c r="O123" s="42">
        <v>1502.5</v>
      </c>
    </row>
    <row r="124" spans="1:15" s="13" customFormat="1" ht="12.75" customHeight="1">
      <c r="A124" s="16" t="s">
        <v>401</v>
      </c>
      <c r="B124" s="17" t="s">
        <v>101</v>
      </c>
      <c r="C124" s="42">
        <f t="shared" si="15"/>
        <v>508093.92000000016</v>
      </c>
      <c r="D124" s="42">
        <v>42341.16</v>
      </c>
      <c r="E124" s="42">
        <v>42341.16</v>
      </c>
      <c r="F124" s="42">
        <v>42341.16</v>
      </c>
      <c r="G124" s="42">
        <v>42341.16</v>
      </c>
      <c r="H124" s="42">
        <v>42341.16</v>
      </c>
      <c r="I124" s="42">
        <v>42341.16</v>
      </c>
      <c r="J124" s="42">
        <v>42341.16</v>
      </c>
      <c r="K124" s="42">
        <v>42341.16</v>
      </c>
      <c r="L124" s="42">
        <v>42341.16</v>
      </c>
      <c r="M124" s="42">
        <v>42341.16</v>
      </c>
      <c r="N124" s="42">
        <v>42341.16</v>
      </c>
      <c r="O124" s="42">
        <v>42341.16</v>
      </c>
    </row>
    <row r="125" spans="1:15" s="13" customFormat="1" ht="12.75" customHeight="1">
      <c r="A125" s="16" t="s">
        <v>402</v>
      </c>
      <c r="B125" s="17" t="s">
        <v>102</v>
      </c>
      <c r="C125" s="42">
        <f t="shared" si="15"/>
        <v>58482</v>
      </c>
      <c r="D125" s="42">
        <v>4873.5</v>
      </c>
      <c r="E125" s="42">
        <v>4873.5</v>
      </c>
      <c r="F125" s="42">
        <v>4873.5</v>
      </c>
      <c r="G125" s="42">
        <v>4873.5</v>
      </c>
      <c r="H125" s="42">
        <v>4873.5</v>
      </c>
      <c r="I125" s="42">
        <v>4873.5</v>
      </c>
      <c r="J125" s="42">
        <v>4873.5</v>
      </c>
      <c r="K125" s="42">
        <v>4873.5</v>
      </c>
      <c r="L125" s="42">
        <v>4873.5</v>
      </c>
      <c r="M125" s="42">
        <v>4873.5</v>
      </c>
      <c r="N125" s="42">
        <v>4873.5</v>
      </c>
      <c r="O125" s="42">
        <v>4873.5</v>
      </c>
    </row>
    <row r="126" spans="1:15" s="13" customFormat="1" ht="12.75" customHeight="1">
      <c r="A126" s="16" t="s">
        <v>403</v>
      </c>
      <c r="B126" s="17" t="s">
        <v>103</v>
      </c>
      <c r="C126" s="42">
        <f t="shared" si="15"/>
        <v>55841.53999999999</v>
      </c>
      <c r="D126" s="42">
        <v>4653.48</v>
      </c>
      <c r="E126" s="42">
        <v>4653.46</v>
      </c>
      <c r="F126" s="42">
        <v>4653.46</v>
      </c>
      <c r="G126" s="42">
        <v>4653.46</v>
      </c>
      <c r="H126" s="42">
        <v>4653.46</v>
      </c>
      <c r="I126" s="42">
        <v>4653.46</v>
      </c>
      <c r="J126" s="42">
        <v>4653.46</v>
      </c>
      <c r="K126" s="42">
        <v>4653.46</v>
      </c>
      <c r="L126" s="42">
        <v>4653.46</v>
      </c>
      <c r="M126" s="42">
        <v>4653.46</v>
      </c>
      <c r="N126" s="42">
        <v>4653.46</v>
      </c>
      <c r="O126" s="42">
        <v>4653.46</v>
      </c>
    </row>
    <row r="127" spans="1:15" s="13" customFormat="1" ht="12.75" customHeight="1">
      <c r="A127" s="16" t="s">
        <v>404</v>
      </c>
      <c r="B127" s="17" t="s">
        <v>104</v>
      </c>
      <c r="C127" s="42">
        <f t="shared" si="15"/>
        <v>173027.51999999993</v>
      </c>
      <c r="D127" s="42">
        <v>14418.96</v>
      </c>
      <c r="E127" s="42">
        <v>14418.96</v>
      </c>
      <c r="F127" s="42">
        <v>14418.96</v>
      </c>
      <c r="G127" s="42">
        <v>14418.96</v>
      </c>
      <c r="H127" s="42">
        <v>14418.96</v>
      </c>
      <c r="I127" s="42">
        <v>14418.96</v>
      </c>
      <c r="J127" s="42">
        <v>14418.96</v>
      </c>
      <c r="K127" s="42">
        <v>14418.96</v>
      </c>
      <c r="L127" s="42">
        <v>14418.96</v>
      </c>
      <c r="M127" s="42">
        <v>14418.96</v>
      </c>
      <c r="N127" s="42">
        <v>14418.96</v>
      </c>
      <c r="O127" s="42">
        <v>14418.96</v>
      </c>
    </row>
    <row r="128" spans="1:15" s="13" customFormat="1" ht="12.75" customHeight="1">
      <c r="A128" s="16" t="s">
        <v>405</v>
      </c>
      <c r="B128" s="17" t="s">
        <v>105</v>
      </c>
      <c r="C128" s="42">
        <f t="shared" si="15"/>
        <v>17514.759999999995</v>
      </c>
      <c r="D128" s="42">
        <v>1459.6</v>
      </c>
      <c r="E128" s="42">
        <v>1459.56</v>
      </c>
      <c r="F128" s="42">
        <v>1459.56</v>
      </c>
      <c r="G128" s="42">
        <v>1459.56</v>
      </c>
      <c r="H128" s="42">
        <v>1459.56</v>
      </c>
      <c r="I128" s="42">
        <v>1459.56</v>
      </c>
      <c r="J128" s="42">
        <v>1459.56</v>
      </c>
      <c r="K128" s="42">
        <v>1459.56</v>
      </c>
      <c r="L128" s="42">
        <v>1459.56</v>
      </c>
      <c r="M128" s="42">
        <v>1459.56</v>
      </c>
      <c r="N128" s="42">
        <v>1459.56</v>
      </c>
      <c r="O128" s="42">
        <v>1459.56</v>
      </c>
    </row>
    <row r="129" spans="1:15" s="13" customFormat="1" ht="12.75" customHeight="1">
      <c r="A129" s="16" t="s">
        <v>406</v>
      </c>
      <c r="B129" s="17" t="s">
        <v>106</v>
      </c>
      <c r="C129" s="42">
        <f t="shared" si="15"/>
        <v>3210.9999999999995</v>
      </c>
      <c r="D129" s="42">
        <v>267.62</v>
      </c>
      <c r="E129" s="42">
        <v>267.58</v>
      </c>
      <c r="F129" s="42">
        <v>267.58</v>
      </c>
      <c r="G129" s="42">
        <v>267.58</v>
      </c>
      <c r="H129" s="42">
        <v>267.58</v>
      </c>
      <c r="I129" s="42">
        <v>267.58</v>
      </c>
      <c r="J129" s="42">
        <v>267.58</v>
      </c>
      <c r="K129" s="42">
        <v>267.58</v>
      </c>
      <c r="L129" s="42">
        <v>267.58</v>
      </c>
      <c r="M129" s="42">
        <v>267.58</v>
      </c>
      <c r="N129" s="42">
        <v>267.58</v>
      </c>
      <c r="O129" s="42">
        <v>267.58</v>
      </c>
    </row>
    <row r="130" spans="1:15" s="13" customFormat="1" ht="12.75" customHeight="1">
      <c r="A130" s="16" t="s">
        <v>407</v>
      </c>
      <c r="B130" s="17" t="s">
        <v>107</v>
      </c>
      <c r="C130" s="42">
        <f t="shared" si="15"/>
        <v>24676.000000000007</v>
      </c>
      <c r="D130" s="42">
        <v>2056.37</v>
      </c>
      <c r="E130" s="42">
        <v>2056.33</v>
      </c>
      <c r="F130" s="42">
        <v>2056.33</v>
      </c>
      <c r="G130" s="42">
        <v>2056.33</v>
      </c>
      <c r="H130" s="42">
        <v>2056.33</v>
      </c>
      <c r="I130" s="42">
        <v>2056.33</v>
      </c>
      <c r="J130" s="42">
        <v>2056.33</v>
      </c>
      <c r="K130" s="42">
        <v>2056.33</v>
      </c>
      <c r="L130" s="42">
        <v>2056.33</v>
      </c>
      <c r="M130" s="42">
        <v>2056.33</v>
      </c>
      <c r="N130" s="42">
        <v>2056.33</v>
      </c>
      <c r="O130" s="42">
        <v>2056.33</v>
      </c>
    </row>
    <row r="131" spans="1:15" s="13" customFormat="1" ht="12.75" customHeight="1">
      <c r="A131" s="16" t="s">
        <v>408</v>
      </c>
      <c r="B131" s="17" t="s">
        <v>108</v>
      </c>
      <c r="C131" s="42">
        <f t="shared" si="15"/>
        <v>114210.36</v>
      </c>
      <c r="D131" s="42">
        <v>9517.53</v>
      </c>
      <c r="E131" s="42">
        <v>9517.53</v>
      </c>
      <c r="F131" s="42">
        <v>9517.53</v>
      </c>
      <c r="G131" s="42">
        <v>9517.53</v>
      </c>
      <c r="H131" s="42">
        <v>9517.53</v>
      </c>
      <c r="I131" s="42">
        <v>9517.53</v>
      </c>
      <c r="J131" s="42">
        <v>9517.53</v>
      </c>
      <c r="K131" s="42">
        <v>9517.53</v>
      </c>
      <c r="L131" s="42">
        <v>9517.53</v>
      </c>
      <c r="M131" s="42">
        <v>9517.53</v>
      </c>
      <c r="N131" s="42">
        <v>9517.53</v>
      </c>
      <c r="O131" s="42">
        <v>9517.53</v>
      </c>
    </row>
    <row r="132" spans="1:15" s="13" customFormat="1" ht="12.75" customHeight="1">
      <c r="A132" s="16" t="s">
        <v>409</v>
      </c>
      <c r="B132" s="17" t="s">
        <v>109</v>
      </c>
      <c r="C132" s="42">
        <f t="shared" si="15"/>
        <v>5784600.599999999</v>
      </c>
      <c r="D132" s="42">
        <v>482050.05</v>
      </c>
      <c r="E132" s="42">
        <v>482050.05</v>
      </c>
      <c r="F132" s="42">
        <v>482050.05</v>
      </c>
      <c r="G132" s="42">
        <v>482050.05</v>
      </c>
      <c r="H132" s="42">
        <v>482050.05</v>
      </c>
      <c r="I132" s="42">
        <v>482050.05</v>
      </c>
      <c r="J132" s="42">
        <v>482050.05</v>
      </c>
      <c r="K132" s="42">
        <v>482050.05</v>
      </c>
      <c r="L132" s="42">
        <v>482050.05</v>
      </c>
      <c r="M132" s="42">
        <v>482050.05</v>
      </c>
      <c r="N132" s="42">
        <v>482050.05</v>
      </c>
      <c r="O132" s="42">
        <v>482050.05</v>
      </c>
    </row>
    <row r="133" spans="1:15" s="13" customFormat="1" ht="12.75" customHeight="1">
      <c r="A133" s="16" t="s">
        <v>410</v>
      </c>
      <c r="B133" s="17" t="s">
        <v>110</v>
      </c>
      <c r="C133" s="42">
        <f t="shared" si="15"/>
        <v>690205.1999999998</v>
      </c>
      <c r="D133" s="42">
        <v>57517.1</v>
      </c>
      <c r="E133" s="42">
        <v>57517.1</v>
      </c>
      <c r="F133" s="42">
        <v>57517.1</v>
      </c>
      <c r="G133" s="42">
        <v>57517.1</v>
      </c>
      <c r="H133" s="42">
        <v>57517.1</v>
      </c>
      <c r="I133" s="42">
        <v>57517.1</v>
      </c>
      <c r="J133" s="42">
        <v>57517.1</v>
      </c>
      <c r="K133" s="42">
        <v>57517.1</v>
      </c>
      <c r="L133" s="42">
        <v>57517.1</v>
      </c>
      <c r="M133" s="42">
        <v>57517.1</v>
      </c>
      <c r="N133" s="42">
        <v>57517.1</v>
      </c>
      <c r="O133" s="42">
        <v>57517.1</v>
      </c>
    </row>
    <row r="134" spans="1:15" s="13" customFormat="1" ht="12.75" customHeight="1">
      <c r="A134" s="16" t="s">
        <v>411</v>
      </c>
      <c r="B134" s="17" t="s">
        <v>111</v>
      </c>
      <c r="C134" s="42">
        <f t="shared" si="15"/>
        <v>8799</v>
      </c>
      <c r="D134" s="42">
        <v>733.25</v>
      </c>
      <c r="E134" s="42">
        <v>733.25</v>
      </c>
      <c r="F134" s="42">
        <v>733.25</v>
      </c>
      <c r="G134" s="42">
        <v>733.25</v>
      </c>
      <c r="H134" s="42">
        <v>733.25</v>
      </c>
      <c r="I134" s="42">
        <v>733.25</v>
      </c>
      <c r="J134" s="42">
        <v>733.25</v>
      </c>
      <c r="K134" s="42">
        <v>733.25</v>
      </c>
      <c r="L134" s="42">
        <v>733.25</v>
      </c>
      <c r="M134" s="42">
        <v>733.25</v>
      </c>
      <c r="N134" s="42">
        <v>733.25</v>
      </c>
      <c r="O134" s="42">
        <v>733.25</v>
      </c>
    </row>
    <row r="135" spans="1:15" s="13" customFormat="1" ht="12.75" customHeight="1">
      <c r="A135" s="16" t="s">
        <v>412</v>
      </c>
      <c r="B135" s="17" t="s">
        <v>112</v>
      </c>
      <c r="C135" s="42">
        <f t="shared" si="15"/>
        <v>404977.56</v>
      </c>
      <c r="D135" s="42">
        <v>33748.13</v>
      </c>
      <c r="E135" s="42">
        <v>33748.13</v>
      </c>
      <c r="F135" s="42">
        <v>33748.13</v>
      </c>
      <c r="G135" s="42">
        <v>33748.13</v>
      </c>
      <c r="H135" s="42">
        <v>33748.13</v>
      </c>
      <c r="I135" s="42">
        <v>33748.13</v>
      </c>
      <c r="J135" s="42">
        <v>33748.13</v>
      </c>
      <c r="K135" s="42">
        <v>33748.13</v>
      </c>
      <c r="L135" s="42">
        <v>33748.13</v>
      </c>
      <c r="M135" s="42">
        <v>33748.13</v>
      </c>
      <c r="N135" s="42">
        <v>33748.13</v>
      </c>
      <c r="O135" s="42">
        <v>33748.13</v>
      </c>
    </row>
    <row r="136" spans="1:15" s="13" customFormat="1" ht="12.75" customHeight="1">
      <c r="A136" s="16" t="s">
        <v>413</v>
      </c>
      <c r="B136" s="17" t="s">
        <v>113</v>
      </c>
      <c r="C136" s="42">
        <f t="shared" si="15"/>
        <v>1850231.1599999995</v>
      </c>
      <c r="D136" s="42">
        <v>154185.93</v>
      </c>
      <c r="E136" s="42">
        <v>154185.93</v>
      </c>
      <c r="F136" s="42">
        <v>154185.93</v>
      </c>
      <c r="G136" s="42">
        <v>154185.93</v>
      </c>
      <c r="H136" s="42">
        <v>154185.93</v>
      </c>
      <c r="I136" s="42">
        <v>154185.93</v>
      </c>
      <c r="J136" s="42">
        <v>154185.93</v>
      </c>
      <c r="K136" s="42">
        <v>154185.93</v>
      </c>
      <c r="L136" s="42">
        <v>154185.93</v>
      </c>
      <c r="M136" s="42">
        <v>154185.93</v>
      </c>
      <c r="N136" s="42">
        <v>154185.93</v>
      </c>
      <c r="O136" s="42">
        <v>154185.93</v>
      </c>
    </row>
    <row r="137" spans="1:15" s="13" customFormat="1" ht="12.75" customHeight="1">
      <c r="A137" s="16" t="s">
        <v>414</v>
      </c>
      <c r="B137" s="17" t="s">
        <v>114</v>
      </c>
      <c r="C137" s="42">
        <f t="shared" si="15"/>
        <v>914998.56</v>
      </c>
      <c r="D137" s="42">
        <v>76249.88</v>
      </c>
      <c r="E137" s="42">
        <v>76249.88</v>
      </c>
      <c r="F137" s="42">
        <v>76249.88</v>
      </c>
      <c r="G137" s="42">
        <v>76249.88</v>
      </c>
      <c r="H137" s="42">
        <v>76249.88</v>
      </c>
      <c r="I137" s="42">
        <v>76249.88</v>
      </c>
      <c r="J137" s="42">
        <v>76249.88</v>
      </c>
      <c r="K137" s="42">
        <v>76249.88</v>
      </c>
      <c r="L137" s="42">
        <v>76249.88</v>
      </c>
      <c r="M137" s="42">
        <v>76249.88</v>
      </c>
      <c r="N137" s="42">
        <v>76249.88</v>
      </c>
      <c r="O137" s="42">
        <v>76249.88</v>
      </c>
    </row>
    <row r="138" spans="1:15" s="13" customFormat="1" ht="12.75" customHeight="1">
      <c r="A138" s="16" t="s">
        <v>415</v>
      </c>
      <c r="B138" s="17" t="s">
        <v>115</v>
      </c>
      <c r="C138" s="42">
        <f t="shared" si="15"/>
        <v>10000</v>
      </c>
      <c r="D138" s="42">
        <v>833.37</v>
      </c>
      <c r="E138" s="42">
        <v>833.33</v>
      </c>
      <c r="F138" s="42">
        <v>833.33</v>
      </c>
      <c r="G138" s="42">
        <v>833.33</v>
      </c>
      <c r="H138" s="42">
        <v>833.33</v>
      </c>
      <c r="I138" s="42">
        <v>833.33</v>
      </c>
      <c r="J138" s="42">
        <v>833.33</v>
      </c>
      <c r="K138" s="42">
        <v>833.33</v>
      </c>
      <c r="L138" s="42">
        <v>833.33</v>
      </c>
      <c r="M138" s="42">
        <v>833.33</v>
      </c>
      <c r="N138" s="42">
        <v>833.33</v>
      </c>
      <c r="O138" s="42">
        <v>833.33</v>
      </c>
    </row>
    <row r="139" spans="1:15" s="13" customFormat="1" ht="12.75" customHeight="1">
      <c r="A139" s="16" t="s">
        <v>416</v>
      </c>
      <c r="B139" s="17" t="s">
        <v>116</v>
      </c>
      <c r="C139" s="42">
        <f t="shared" si="15"/>
        <v>304516.68000000005</v>
      </c>
      <c r="D139" s="42">
        <v>25376.39</v>
      </c>
      <c r="E139" s="42">
        <v>25376.39</v>
      </c>
      <c r="F139" s="42">
        <v>25376.39</v>
      </c>
      <c r="G139" s="42">
        <v>25376.39</v>
      </c>
      <c r="H139" s="42">
        <v>25376.39</v>
      </c>
      <c r="I139" s="42">
        <v>25376.39</v>
      </c>
      <c r="J139" s="42">
        <v>25376.39</v>
      </c>
      <c r="K139" s="42">
        <v>25376.39</v>
      </c>
      <c r="L139" s="42">
        <v>25376.39</v>
      </c>
      <c r="M139" s="42">
        <v>25376.39</v>
      </c>
      <c r="N139" s="42">
        <v>25376.39</v>
      </c>
      <c r="O139" s="42">
        <v>25376.39</v>
      </c>
    </row>
    <row r="140" spans="1:15" s="13" customFormat="1" ht="12.75" customHeight="1">
      <c r="A140" s="16" t="s">
        <v>417</v>
      </c>
      <c r="B140" s="17" t="s">
        <v>117</v>
      </c>
      <c r="C140" s="42">
        <f aca="true" t="shared" si="19" ref="C140:C198">SUM(D140:O140)</f>
        <v>1040625.6000000002</v>
      </c>
      <c r="D140" s="42">
        <v>86718.8</v>
      </c>
      <c r="E140" s="42">
        <v>86718.8</v>
      </c>
      <c r="F140" s="42">
        <v>86718.8</v>
      </c>
      <c r="G140" s="42">
        <v>86718.8</v>
      </c>
      <c r="H140" s="42">
        <v>86718.8</v>
      </c>
      <c r="I140" s="42">
        <v>86718.8</v>
      </c>
      <c r="J140" s="42">
        <v>86718.8</v>
      </c>
      <c r="K140" s="42">
        <v>86718.8</v>
      </c>
      <c r="L140" s="42">
        <v>86718.8</v>
      </c>
      <c r="M140" s="42">
        <v>86718.8</v>
      </c>
      <c r="N140" s="42">
        <v>86718.8</v>
      </c>
      <c r="O140" s="42">
        <v>86718.8</v>
      </c>
    </row>
    <row r="141" spans="1:15" s="13" customFormat="1" ht="12.75" customHeight="1">
      <c r="A141" s="16" t="s">
        <v>418</v>
      </c>
      <c r="B141" s="17" t="s">
        <v>118</v>
      </c>
      <c r="C141" s="42">
        <f t="shared" si="19"/>
        <v>862.7999999999998</v>
      </c>
      <c r="D141" s="42">
        <v>71.9</v>
      </c>
      <c r="E141" s="42">
        <v>71.9</v>
      </c>
      <c r="F141" s="42">
        <v>71.9</v>
      </c>
      <c r="G141" s="42">
        <v>71.9</v>
      </c>
      <c r="H141" s="42">
        <v>71.9</v>
      </c>
      <c r="I141" s="42">
        <v>71.9</v>
      </c>
      <c r="J141" s="42">
        <v>71.9</v>
      </c>
      <c r="K141" s="42">
        <v>71.9</v>
      </c>
      <c r="L141" s="42">
        <v>71.9</v>
      </c>
      <c r="M141" s="42">
        <v>71.9</v>
      </c>
      <c r="N141" s="42">
        <v>71.9</v>
      </c>
      <c r="O141" s="42">
        <v>71.9</v>
      </c>
    </row>
    <row r="142" spans="1:15" s="13" customFormat="1" ht="12.75" customHeight="1">
      <c r="A142" s="16" t="s">
        <v>419</v>
      </c>
      <c r="B142" s="17" t="s">
        <v>119</v>
      </c>
      <c r="C142" s="42">
        <f t="shared" si="19"/>
        <v>157248</v>
      </c>
      <c r="D142" s="42">
        <v>13104</v>
      </c>
      <c r="E142" s="42">
        <v>13104</v>
      </c>
      <c r="F142" s="42">
        <v>13104</v>
      </c>
      <c r="G142" s="42">
        <v>13104</v>
      </c>
      <c r="H142" s="42">
        <v>13104</v>
      </c>
      <c r="I142" s="42">
        <v>13104</v>
      </c>
      <c r="J142" s="42">
        <v>13104</v>
      </c>
      <c r="K142" s="42">
        <v>13104</v>
      </c>
      <c r="L142" s="42">
        <v>13104</v>
      </c>
      <c r="M142" s="42">
        <v>13104</v>
      </c>
      <c r="N142" s="42">
        <v>13104</v>
      </c>
      <c r="O142" s="42">
        <v>13104</v>
      </c>
    </row>
    <row r="143" spans="1:15" s="13" customFormat="1" ht="12.75" customHeight="1">
      <c r="A143" s="16" t="s">
        <v>420</v>
      </c>
      <c r="B143" s="17" t="s">
        <v>120</v>
      </c>
      <c r="C143" s="42">
        <f t="shared" si="19"/>
        <v>20000</v>
      </c>
      <c r="D143" s="42">
        <v>1666.74</v>
      </c>
      <c r="E143" s="42">
        <v>1666.66</v>
      </c>
      <c r="F143" s="42">
        <v>1666.66</v>
      </c>
      <c r="G143" s="42">
        <v>1666.66</v>
      </c>
      <c r="H143" s="42">
        <v>1666.66</v>
      </c>
      <c r="I143" s="42">
        <v>1666.66</v>
      </c>
      <c r="J143" s="42">
        <v>1666.66</v>
      </c>
      <c r="K143" s="42">
        <v>1666.66</v>
      </c>
      <c r="L143" s="42">
        <v>1666.66</v>
      </c>
      <c r="M143" s="42">
        <v>1666.66</v>
      </c>
      <c r="N143" s="42">
        <v>1666.66</v>
      </c>
      <c r="O143" s="42">
        <v>1666.66</v>
      </c>
    </row>
    <row r="144" spans="1:15" s="13" customFormat="1" ht="12.75" customHeight="1">
      <c r="A144" s="16" t="s">
        <v>421</v>
      </c>
      <c r="B144" s="17" t="s">
        <v>121</v>
      </c>
      <c r="C144" s="42">
        <f t="shared" si="19"/>
        <v>1584301.7999999996</v>
      </c>
      <c r="D144" s="42">
        <v>132025.15</v>
      </c>
      <c r="E144" s="42">
        <v>132025.15</v>
      </c>
      <c r="F144" s="42">
        <v>132025.15</v>
      </c>
      <c r="G144" s="42">
        <v>132025.15</v>
      </c>
      <c r="H144" s="42">
        <v>132025.15</v>
      </c>
      <c r="I144" s="42">
        <v>132025.15</v>
      </c>
      <c r="J144" s="42">
        <v>132025.15</v>
      </c>
      <c r="K144" s="42">
        <v>132025.15</v>
      </c>
      <c r="L144" s="42">
        <v>132025.15</v>
      </c>
      <c r="M144" s="42">
        <v>132025.15</v>
      </c>
      <c r="N144" s="42">
        <v>132025.15</v>
      </c>
      <c r="O144" s="42">
        <v>132025.15</v>
      </c>
    </row>
    <row r="145" spans="1:15" s="13" customFormat="1" ht="12.75" customHeight="1">
      <c r="A145" s="16" t="s">
        <v>422</v>
      </c>
      <c r="B145" s="17" t="s">
        <v>122</v>
      </c>
      <c r="C145" s="42">
        <f t="shared" si="19"/>
        <v>11939</v>
      </c>
      <c r="D145" s="42">
        <v>994.99</v>
      </c>
      <c r="E145" s="42">
        <v>994.91</v>
      </c>
      <c r="F145" s="42">
        <v>994.91</v>
      </c>
      <c r="G145" s="42">
        <v>994.91</v>
      </c>
      <c r="H145" s="42">
        <v>994.91</v>
      </c>
      <c r="I145" s="42">
        <v>994.91</v>
      </c>
      <c r="J145" s="42">
        <v>994.91</v>
      </c>
      <c r="K145" s="42">
        <v>994.91</v>
      </c>
      <c r="L145" s="42">
        <v>994.91</v>
      </c>
      <c r="M145" s="42">
        <v>994.91</v>
      </c>
      <c r="N145" s="42">
        <v>994.91</v>
      </c>
      <c r="O145" s="42">
        <v>994.91</v>
      </c>
    </row>
    <row r="146" spans="1:15" s="13" customFormat="1" ht="12.75" customHeight="1">
      <c r="A146" s="16" t="s">
        <v>423</v>
      </c>
      <c r="B146" s="17" t="s">
        <v>123</v>
      </c>
      <c r="C146" s="42">
        <f t="shared" si="19"/>
        <v>6043</v>
      </c>
      <c r="D146" s="42">
        <v>503.62</v>
      </c>
      <c r="E146" s="42">
        <v>503.58</v>
      </c>
      <c r="F146" s="42">
        <v>503.58</v>
      </c>
      <c r="G146" s="42">
        <v>503.58</v>
      </c>
      <c r="H146" s="42">
        <v>503.58</v>
      </c>
      <c r="I146" s="42">
        <v>503.58</v>
      </c>
      <c r="J146" s="42">
        <v>503.58</v>
      </c>
      <c r="K146" s="42">
        <v>503.58</v>
      </c>
      <c r="L146" s="42">
        <v>503.58</v>
      </c>
      <c r="M146" s="42">
        <v>503.58</v>
      </c>
      <c r="N146" s="42">
        <v>503.58</v>
      </c>
      <c r="O146" s="42">
        <v>503.58</v>
      </c>
    </row>
    <row r="147" spans="1:15" s="13" customFormat="1" ht="12.75" customHeight="1">
      <c r="A147" s="14" t="s">
        <v>424</v>
      </c>
      <c r="B147" s="15" t="s">
        <v>124</v>
      </c>
      <c r="C147" s="41">
        <f>SUM(C148:C149)</f>
        <v>1801521.36</v>
      </c>
      <c r="D147" s="41">
        <f aca="true" t="shared" si="20" ref="D147:O147">SUM(D148:D149)</f>
        <v>150126.78</v>
      </c>
      <c r="E147" s="41">
        <f t="shared" si="20"/>
        <v>150126.78</v>
      </c>
      <c r="F147" s="41">
        <f t="shared" si="20"/>
        <v>150126.78</v>
      </c>
      <c r="G147" s="41">
        <f t="shared" si="20"/>
        <v>150126.78</v>
      </c>
      <c r="H147" s="41">
        <f t="shared" si="20"/>
        <v>150126.78</v>
      </c>
      <c r="I147" s="41">
        <f t="shared" si="20"/>
        <v>150126.78</v>
      </c>
      <c r="J147" s="41">
        <f t="shared" si="20"/>
        <v>150126.78</v>
      </c>
      <c r="K147" s="41">
        <f t="shared" si="20"/>
        <v>150126.78</v>
      </c>
      <c r="L147" s="41">
        <f t="shared" si="20"/>
        <v>150126.78</v>
      </c>
      <c r="M147" s="41">
        <f t="shared" si="20"/>
        <v>150126.78</v>
      </c>
      <c r="N147" s="41">
        <f t="shared" si="20"/>
        <v>150126.78</v>
      </c>
      <c r="O147" s="41">
        <f t="shared" si="20"/>
        <v>150126.78</v>
      </c>
    </row>
    <row r="148" spans="1:15" s="13" customFormat="1" ht="12.75" customHeight="1">
      <c r="A148" s="16" t="s">
        <v>425</v>
      </c>
      <c r="B148" s="17" t="s">
        <v>124</v>
      </c>
      <c r="C148" s="42">
        <f t="shared" si="19"/>
        <v>1441471.08</v>
      </c>
      <c r="D148" s="42">
        <v>120122.59</v>
      </c>
      <c r="E148" s="42">
        <v>120122.59</v>
      </c>
      <c r="F148" s="42">
        <v>120122.59</v>
      </c>
      <c r="G148" s="42">
        <v>120122.59</v>
      </c>
      <c r="H148" s="42">
        <v>120122.59</v>
      </c>
      <c r="I148" s="42">
        <v>120122.59</v>
      </c>
      <c r="J148" s="42">
        <v>120122.59</v>
      </c>
      <c r="K148" s="42">
        <v>120122.59</v>
      </c>
      <c r="L148" s="42">
        <v>120122.59</v>
      </c>
      <c r="M148" s="42">
        <v>120122.59</v>
      </c>
      <c r="N148" s="42">
        <v>120122.59</v>
      </c>
      <c r="O148" s="42">
        <v>120122.59</v>
      </c>
    </row>
    <row r="149" spans="1:15" s="13" customFormat="1" ht="12.75" customHeight="1">
      <c r="A149" s="16" t="s">
        <v>426</v>
      </c>
      <c r="B149" s="17" t="s">
        <v>125</v>
      </c>
      <c r="C149" s="42">
        <f t="shared" si="19"/>
        <v>360050.27999999997</v>
      </c>
      <c r="D149" s="42">
        <v>30004.19</v>
      </c>
      <c r="E149" s="42">
        <v>30004.19</v>
      </c>
      <c r="F149" s="42">
        <v>30004.19</v>
      </c>
      <c r="G149" s="42">
        <v>30004.19</v>
      </c>
      <c r="H149" s="42">
        <v>30004.19</v>
      </c>
      <c r="I149" s="42">
        <v>30004.19</v>
      </c>
      <c r="J149" s="42">
        <v>30004.19</v>
      </c>
      <c r="K149" s="42">
        <v>30004.19</v>
      </c>
      <c r="L149" s="42">
        <v>30004.19</v>
      </c>
      <c r="M149" s="42">
        <v>30004.19</v>
      </c>
      <c r="N149" s="42">
        <v>30004.19</v>
      </c>
      <c r="O149" s="42">
        <v>30004.19</v>
      </c>
    </row>
    <row r="150" spans="1:15" s="13" customFormat="1" ht="12.75" customHeight="1">
      <c r="A150" s="14" t="s">
        <v>427</v>
      </c>
      <c r="B150" s="15" t="s">
        <v>126</v>
      </c>
      <c r="C150" s="41">
        <f>SUM(C151:C152)</f>
        <v>2906536.2</v>
      </c>
      <c r="D150" s="41">
        <f aca="true" t="shared" si="21" ref="D150:O150">SUM(D151:D152)</f>
        <v>242211.35</v>
      </c>
      <c r="E150" s="41">
        <f t="shared" si="21"/>
        <v>242211.35</v>
      </c>
      <c r="F150" s="41">
        <f t="shared" si="21"/>
        <v>242211.35</v>
      </c>
      <c r="G150" s="41">
        <f t="shared" si="21"/>
        <v>242211.35</v>
      </c>
      <c r="H150" s="41">
        <f t="shared" si="21"/>
        <v>242211.35</v>
      </c>
      <c r="I150" s="41">
        <f t="shared" si="21"/>
        <v>242211.35</v>
      </c>
      <c r="J150" s="41">
        <f t="shared" si="21"/>
        <v>242211.35</v>
      </c>
      <c r="K150" s="41">
        <f t="shared" si="21"/>
        <v>242211.35</v>
      </c>
      <c r="L150" s="41">
        <f t="shared" si="21"/>
        <v>242211.35</v>
      </c>
      <c r="M150" s="41">
        <f t="shared" si="21"/>
        <v>242211.35</v>
      </c>
      <c r="N150" s="41">
        <f t="shared" si="21"/>
        <v>242211.35</v>
      </c>
      <c r="O150" s="41">
        <f t="shared" si="21"/>
        <v>242211.35</v>
      </c>
    </row>
    <row r="151" spans="1:15" s="13" customFormat="1" ht="12.75" customHeight="1">
      <c r="A151" s="16" t="s">
        <v>428</v>
      </c>
      <c r="B151" s="17" t="s">
        <v>127</v>
      </c>
      <c r="C151" s="42">
        <f t="shared" si="19"/>
        <v>18802.8</v>
      </c>
      <c r="D151" s="42">
        <v>1566.9</v>
      </c>
      <c r="E151" s="42">
        <v>1566.9</v>
      </c>
      <c r="F151" s="42">
        <v>1566.9</v>
      </c>
      <c r="G151" s="42">
        <v>1566.9</v>
      </c>
      <c r="H151" s="42">
        <v>1566.9</v>
      </c>
      <c r="I151" s="42">
        <v>1566.9</v>
      </c>
      <c r="J151" s="42">
        <v>1566.9</v>
      </c>
      <c r="K151" s="42">
        <v>1566.9</v>
      </c>
      <c r="L151" s="42">
        <v>1566.9</v>
      </c>
      <c r="M151" s="42">
        <v>1566.9</v>
      </c>
      <c r="N151" s="42">
        <v>1566.9</v>
      </c>
      <c r="O151" s="42">
        <v>1566.9</v>
      </c>
    </row>
    <row r="152" spans="1:15" s="13" customFormat="1" ht="12.75" customHeight="1">
      <c r="A152" s="16" t="s">
        <v>429</v>
      </c>
      <c r="B152" s="17" t="s">
        <v>128</v>
      </c>
      <c r="C152" s="42">
        <f t="shared" si="19"/>
        <v>2887733.4000000004</v>
      </c>
      <c r="D152" s="42">
        <v>240644.45</v>
      </c>
      <c r="E152" s="42">
        <v>240644.45</v>
      </c>
      <c r="F152" s="42">
        <v>240644.45</v>
      </c>
      <c r="G152" s="42">
        <v>240644.45</v>
      </c>
      <c r="H152" s="42">
        <v>240644.45</v>
      </c>
      <c r="I152" s="42">
        <v>240644.45</v>
      </c>
      <c r="J152" s="42">
        <v>240644.45</v>
      </c>
      <c r="K152" s="42">
        <v>240644.45</v>
      </c>
      <c r="L152" s="42">
        <v>240644.45</v>
      </c>
      <c r="M152" s="42">
        <v>240644.45</v>
      </c>
      <c r="N152" s="42">
        <v>240644.45</v>
      </c>
      <c r="O152" s="42">
        <v>240644.45</v>
      </c>
    </row>
    <row r="153" spans="1:15" s="13" customFormat="1" ht="12.75" customHeight="1">
      <c r="A153" s="14" t="s">
        <v>430</v>
      </c>
      <c r="B153" s="15" t="s">
        <v>129</v>
      </c>
      <c r="C153" s="41">
        <f>SUM(C154:C156)</f>
        <v>20575000</v>
      </c>
      <c r="D153" s="41">
        <f aca="true" t="shared" si="22" ref="D153:O153">SUM(D154:D156)</f>
        <v>472000</v>
      </c>
      <c r="E153" s="41">
        <f t="shared" si="22"/>
        <v>3082000</v>
      </c>
      <c r="F153" s="41">
        <f t="shared" si="22"/>
        <v>4780000</v>
      </c>
      <c r="G153" s="41">
        <f t="shared" si="22"/>
        <v>4110000</v>
      </c>
      <c r="H153" s="41">
        <f t="shared" si="22"/>
        <v>1885000</v>
      </c>
      <c r="I153" s="41">
        <f t="shared" si="22"/>
        <v>1330000</v>
      </c>
      <c r="J153" s="41">
        <f t="shared" si="22"/>
        <v>925000</v>
      </c>
      <c r="K153" s="41">
        <f t="shared" si="22"/>
        <v>1050000</v>
      </c>
      <c r="L153" s="41">
        <f t="shared" si="22"/>
        <v>885000</v>
      </c>
      <c r="M153" s="41">
        <f t="shared" si="22"/>
        <v>685500</v>
      </c>
      <c r="N153" s="41">
        <f t="shared" si="22"/>
        <v>685500</v>
      </c>
      <c r="O153" s="41">
        <f t="shared" si="22"/>
        <v>685000</v>
      </c>
    </row>
    <row r="154" spans="1:15" s="13" customFormat="1" ht="12.75" customHeight="1">
      <c r="A154" s="16" t="s">
        <v>431</v>
      </c>
      <c r="B154" s="17" t="s">
        <v>130</v>
      </c>
      <c r="C154" s="42">
        <f t="shared" si="19"/>
        <v>4750000</v>
      </c>
      <c r="D154" s="42">
        <v>50000</v>
      </c>
      <c r="E154" s="42">
        <v>500000</v>
      </c>
      <c r="F154" s="42">
        <v>900000</v>
      </c>
      <c r="G154" s="42">
        <v>500000</v>
      </c>
      <c r="H154" s="42">
        <v>500000</v>
      </c>
      <c r="I154" s="42">
        <v>500000</v>
      </c>
      <c r="J154" s="42">
        <v>300000</v>
      </c>
      <c r="K154" s="42">
        <v>300000</v>
      </c>
      <c r="L154" s="42">
        <v>300000</v>
      </c>
      <c r="M154" s="42">
        <v>300000</v>
      </c>
      <c r="N154" s="42">
        <v>300000</v>
      </c>
      <c r="O154" s="42">
        <v>300000</v>
      </c>
    </row>
    <row r="155" spans="1:15" s="13" customFormat="1" ht="12.75" customHeight="1">
      <c r="A155" s="16" t="s">
        <v>432</v>
      </c>
      <c r="B155" s="17" t="s">
        <v>676</v>
      </c>
      <c r="C155" s="42">
        <f t="shared" si="19"/>
        <v>975000</v>
      </c>
      <c r="D155" s="42">
        <v>22000</v>
      </c>
      <c r="E155" s="42">
        <v>82000</v>
      </c>
      <c r="F155" s="42">
        <v>80000</v>
      </c>
      <c r="G155" s="42">
        <v>110000</v>
      </c>
      <c r="H155" s="42">
        <v>85000</v>
      </c>
      <c r="I155" s="42">
        <v>60000</v>
      </c>
      <c r="J155" s="42">
        <v>125000</v>
      </c>
      <c r="K155" s="42">
        <v>110000</v>
      </c>
      <c r="L155" s="42">
        <v>75000</v>
      </c>
      <c r="M155" s="42">
        <v>75500</v>
      </c>
      <c r="N155" s="42">
        <v>75500</v>
      </c>
      <c r="O155" s="42">
        <v>75000</v>
      </c>
    </row>
    <row r="156" spans="1:15" s="13" customFormat="1" ht="12.75" customHeight="1">
      <c r="A156" s="16" t="s">
        <v>433</v>
      </c>
      <c r="B156" s="17" t="s">
        <v>131</v>
      </c>
      <c r="C156" s="42">
        <f t="shared" si="19"/>
        <v>14850000</v>
      </c>
      <c r="D156" s="42">
        <v>400000</v>
      </c>
      <c r="E156" s="42">
        <v>2500000</v>
      </c>
      <c r="F156" s="42">
        <v>3800000</v>
      </c>
      <c r="G156" s="42">
        <v>3500000</v>
      </c>
      <c r="H156" s="42">
        <v>1300000</v>
      </c>
      <c r="I156" s="42">
        <v>770000</v>
      </c>
      <c r="J156" s="42">
        <v>500000</v>
      </c>
      <c r="K156" s="42">
        <v>640000</v>
      </c>
      <c r="L156" s="42">
        <v>510000</v>
      </c>
      <c r="M156" s="42">
        <v>310000</v>
      </c>
      <c r="N156" s="42">
        <v>310000</v>
      </c>
      <c r="O156" s="42">
        <v>310000</v>
      </c>
    </row>
    <row r="157" spans="1:15" s="13" customFormat="1" ht="12.75" customHeight="1">
      <c r="A157" s="14" t="s">
        <v>434</v>
      </c>
      <c r="B157" s="15" t="s">
        <v>132</v>
      </c>
      <c r="C157" s="41">
        <f>SUM(C158:C164)</f>
        <v>888003</v>
      </c>
      <c r="D157" s="41">
        <f aca="true" t="shared" si="23" ref="D157:O157">SUM(D158:D164)</f>
        <v>79003</v>
      </c>
      <c r="E157" s="41">
        <f t="shared" si="23"/>
        <v>76000</v>
      </c>
      <c r="F157" s="41">
        <f t="shared" si="23"/>
        <v>67000</v>
      </c>
      <c r="G157" s="41">
        <f t="shared" si="23"/>
        <v>82000</v>
      </c>
      <c r="H157" s="41">
        <f t="shared" si="23"/>
        <v>69000</v>
      </c>
      <c r="I157" s="41">
        <f t="shared" si="23"/>
        <v>76000</v>
      </c>
      <c r="J157" s="41">
        <f t="shared" si="23"/>
        <v>76000</v>
      </c>
      <c r="K157" s="41">
        <f t="shared" si="23"/>
        <v>73000</v>
      </c>
      <c r="L157" s="41">
        <f t="shared" si="23"/>
        <v>71000</v>
      </c>
      <c r="M157" s="41">
        <f t="shared" si="23"/>
        <v>79000</v>
      </c>
      <c r="N157" s="41">
        <f t="shared" si="23"/>
        <v>69000</v>
      </c>
      <c r="O157" s="41">
        <f t="shared" si="23"/>
        <v>71000</v>
      </c>
    </row>
    <row r="158" spans="1:15" s="13" customFormat="1" ht="12.75" customHeight="1">
      <c r="A158" s="16" t="s">
        <v>435</v>
      </c>
      <c r="B158" s="17" t="s">
        <v>133</v>
      </c>
      <c r="C158" s="42">
        <f t="shared" si="19"/>
        <v>120000</v>
      </c>
      <c r="D158" s="42">
        <v>10000</v>
      </c>
      <c r="E158" s="42">
        <v>11000</v>
      </c>
      <c r="F158" s="42">
        <v>9000</v>
      </c>
      <c r="G158" s="42">
        <v>10000</v>
      </c>
      <c r="H158" s="42">
        <v>11000</v>
      </c>
      <c r="I158" s="42">
        <v>9000</v>
      </c>
      <c r="J158" s="42">
        <v>10000</v>
      </c>
      <c r="K158" s="42">
        <v>11000</v>
      </c>
      <c r="L158" s="42">
        <v>9000</v>
      </c>
      <c r="M158" s="42">
        <v>10000</v>
      </c>
      <c r="N158" s="42">
        <v>11000</v>
      </c>
      <c r="O158" s="42">
        <v>9000</v>
      </c>
    </row>
    <row r="159" spans="1:15" s="13" customFormat="1" ht="12.75" customHeight="1">
      <c r="A159" s="16" t="s">
        <v>436</v>
      </c>
      <c r="B159" s="17" t="s">
        <v>134</v>
      </c>
      <c r="C159" s="42">
        <f t="shared" si="19"/>
        <v>1</v>
      </c>
      <c r="D159" s="42">
        <v>1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s="13" customFormat="1" ht="12.75" customHeight="1">
      <c r="A160" s="16" t="s">
        <v>437</v>
      </c>
      <c r="B160" s="17" t="s">
        <v>135</v>
      </c>
      <c r="C160" s="42">
        <f t="shared" si="19"/>
        <v>1</v>
      </c>
      <c r="D160" s="42">
        <v>1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</row>
    <row r="161" spans="1:15" s="13" customFormat="1" ht="12.75" customHeight="1">
      <c r="A161" s="16" t="s">
        <v>438</v>
      </c>
      <c r="B161" s="17" t="s">
        <v>136</v>
      </c>
      <c r="C161" s="42">
        <f t="shared" si="19"/>
        <v>580000</v>
      </c>
      <c r="D161" s="42">
        <v>49000</v>
      </c>
      <c r="E161" s="42">
        <v>51000</v>
      </c>
      <c r="F161" s="42">
        <v>45000</v>
      </c>
      <c r="G161" s="42">
        <v>60000</v>
      </c>
      <c r="H161" s="42">
        <v>45000</v>
      </c>
      <c r="I161" s="42">
        <v>51000</v>
      </c>
      <c r="J161" s="42">
        <v>48000</v>
      </c>
      <c r="K161" s="42">
        <v>46000</v>
      </c>
      <c r="L161" s="42">
        <v>45000</v>
      </c>
      <c r="M161" s="42">
        <v>52000</v>
      </c>
      <c r="N161" s="42">
        <v>43000</v>
      </c>
      <c r="O161" s="42">
        <v>45000</v>
      </c>
    </row>
    <row r="162" spans="1:15" s="13" customFormat="1" ht="12.75" customHeight="1">
      <c r="A162" s="16" t="s">
        <v>439</v>
      </c>
      <c r="B162" s="17" t="s">
        <v>685</v>
      </c>
      <c r="C162" s="42">
        <f t="shared" si="19"/>
        <v>140000</v>
      </c>
      <c r="D162" s="42">
        <v>16000</v>
      </c>
      <c r="E162" s="42">
        <v>10000</v>
      </c>
      <c r="F162" s="42">
        <v>9000</v>
      </c>
      <c r="G162" s="42">
        <v>8000</v>
      </c>
      <c r="H162" s="42">
        <v>9000</v>
      </c>
      <c r="I162" s="42">
        <v>12000</v>
      </c>
      <c r="J162" s="42">
        <v>14000</v>
      </c>
      <c r="K162" s="42">
        <v>12000</v>
      </c>
      <c r="L162" s="42">
        <v>13000</v>
      </c>
      <c r="M162" s="42">
        <v>13000</v>
      </c>
      <c r="N162" s="42">
        <v>11000</v>
      </c>
      <c r="O162" s="42">
        <v>13000</v>
      </c>
    </row>
    <row r="163" spans="1:15" s="13" customFormat="1" ht="12.75" customHeight="1">
      <c r="A163" s="16" t="s">
        <v>440</v>
      </c>
      <c r="B163" s="17" t="s">
        <v>137</v>
      </c>
      <c r="C163" s="42">
        <f t="shared" si="19"/>
        <v>1</v>
      </c>
      <c r="D163" s="42">
        <v>1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s="13" customFormat="1" ht="12.75" customHeight="1">
      <c r="A164" s="16" t="s">
        <v>441</v>
      </c>
      <c r="B164" s="17" t="s">
        <v>138</v>
      </c>
      <c r="C164" s="42">
        <f t="shared" si="19"/>
        <v>48000</v>
      </c>
      <c r="D164" s="42">
        <v>4000</v>
      </c>
      <c r="E164" s="42">
        <v>4000</v>
      </c>
      <c r="F164" s="42">
        <v>4000</v>
      </c>
      <c r="G164" s="42">
        <v>4000</v>
      </c>
      <c r="H164" s="42">
        <v>4000</v>
      </c>
      <c r="I164" s="42">
        <v>4000</v>
      </c>
      <c r="J164" s="42">
        <v>4000</v>
      </c>
      <c r="K164" s="42">
        <v>4000</v>
      </c>
      <c r="L164" s="42">
        <v>4000</v>
      </c>
      <c r="M164" s="42">
        <v>4000</v>
      </c>
      <c r="N164" s="42">
        <v>4000</v>
      </c>
      <c r="O164" s="42">
        <v>4000</v>
      </c>
    </row>
    <row r="165" spans="1:15" s="13" customFormat="1" ht="12.75" customHeight="1">
      <c r="A165" s="14" t="s">
        <v>442</v>
      </c>
      <c r="B165" s="15" t="s">
        <v>139</v>
      </c>
      <c r="C165" s="41">
        <f>SUM(C166:C169)</f>
        <v>1682.5</v>
      </c>
      <c r="D165" s="41">
        <f aca="true" t="shared" si="24" ref="D165:O165">SUM(D166:D169)</f>
        <v>52</v>
      </c>
      <c r="E165" s="41">
        <f t="shared" si="24"/>
        <v>238</v>
      </c>
      <c r="F165" s="41">
        <f t="shared" si="24"/>
        <v>117</v>
      </c>
      <c r="G165" s="41">
        <f t="shared" si="24"/>
        <v>50</v>
      </c>
      <c r="H165" s="41">
        <f t="shared" si="24"/>
        <v>125</v>
      </c>
      <c r="I165" s="41">
        <f t="shared" si="24"/>
        <v>71</v>
      </c>
      <c r="J165" s="41">
        <f t="shared" si="24"/>
        <v>134</v>
      </c>
      <c r="K165" s="41">
        <f t="shared" si="24"/>
        <v>141</v>
      </c>
      <c r="L165" s="41">
        <f t="shared" si="24"/>
        <v>96</v>
      </c>
      <c r="M165" s="41">
        <f t="shared" si="24"/>
        <v>296</v>
      </c>
      <c r="N165" s="41">
        <f t="shared" si="24"/>
        <v>124.5</v>
      </c>
      <c r="O165" s="41">
        <f t="shared" si="24"/>
        <v>238</v>
      </c>
    </row>
    <row r="166" spans="1:15" s="13" customFormat="1" ht="12.75" customHeight="1">
      <c r="A166" s="16" t="s">
        <v>443</v>
      </c>
      <c r="B166" s="17" t="s">
        <v>140</v>
      </c>
      <c r="C166" s="42">
        <f t="shared" si="19"/>
        <v>1155.5</v>
      </c>
      <c r="D166" s="42">
        <v>0</v>
      </c>
      <c r="E166" s="42">
        <v>213</v>
      </c>
      <c r="F166" s="42">
        <v>92</v>
      </c>
      <c r="G166" s="42">
        <v>0</v>
      </c>
      <c r="H166" s="42">
        <v>75</v>
      </c>
      <c r="I166" s="42">
        <v>46</v>
      </c>
      <c r="J166" s="42">
        <v>84</v>
      </c>
      <c r="K166" s="42">
        <v>116</v>
      </c>
      <c r="L166" s="42">
        <v>46</v>
      </c>
      <c r="M166" s="42">
        <v>271</v>
      </c>
      <c r="N166" s="42">
        <v>74.5</v>
      </c>
      <c r="O166" s="42">
        <v>138</v>
      </c>
    </row>
    <row r="167" spans="1:15" s="13" customFormat="1" ht="12.75" customHeight="1">
      <c r="A167" s="16" t="s">
        <v>444</v>
      </c>
      <c r="B167" s="17" t="s">
        <v>141</v>
      </c>
      <c r="C167" s="42">
        <f t="shared" si="19"/>
        <v>525</v>
      </c>
      <c r="D167" s="42">
        <v>50</v>
      </c>
      <c r="E167" s="42">
        <v>25</v>
      </c>
      <c r="F167" s="42">
        <v>25</v>
      </c>
      <c r="G167" s="42">
        <v>50</v>
      </c>
      <c r="H167" s="42">
        <v>50</v>
      </c>
      <c r="I167" s="42">
        <v>25</v>
      </c>
      <c r="J167" s="42">
        <v>50</v>
      </c>
      <c r="K167" s="42">
        <v>25</v>
      </c>
      <c r="L167" s="42">
        <v>50</v>
      </c>
      <c r="M167" s="42">
        <v>25</v>
      </c>
      <c r="N167" s="42">
        <v>50</v>
      </c>
      <c r="O167" s="42">
        <v>100</v>
      </c>
    </row>
    <row r="168" spans="1:15" s="13" customFormat="1" ht="12.75" customHeight="1">
      <c r="A168" s="16" t="s">
        <v>445</v>
      </c>
      <c r="B168" s="17" t="s">
        <v>142</v>
      </c>
      <c r="C168" s="42">
        <f t="shared" si="19"/>
        <v>1</v>
      </c>
      <c r="D168" s="42">
        <v>1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</row>
    <row r="169" spans="1:15" s="13" customFormat="1" ht="12.75" customHeight="1">
      <c r="A169" s="16" t="s">
        <v>446</v>
      </c>
      <c r="B169" s="17" t="s">
        <v>143</v>
      </c>
      <c r="C169" s="42">
        <f t="shared" si="19"/>
        <v>1</v>
      </c>
      <c r="D169" s="42">
        <v>1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</row>
    <row r="170" spans="1:15" s="13" customFormat="1" ht="12.75" customHeight="1">
      <c r="A170" s="14" t="s">
        <v>447</v>
      </c>
      <c r="B170" s="15" t="s">
        <v>144</v>
      </c>
      <c r="C170" s="41">
        <f>SUM(C171:C187)</f>
        <v>3836393.150000001</v>
      </c>
      <c r="D170" s="41">
        <f aca="true" t="shared" si="25" ref="D170:O170">SUM(D171:D187)</f>
        <v>531226.92</v>
      </c>
      <c r="E170" s="41">
        <f t="shared" si="25"/>
        <v>407470.91</v>
      </c>
      <c r="F170" s="41">
        <f t="shared" si="25"/>
        <v>500075.08999999997</v>
      </c>
      <c r="G170" s="41">
        <f t="shared" si="25"/>
        <v>487597.11</v>
      </c>
      <c r="H170" s="41">
        <f t="shared" si="25"/>
        <v>331597.69999999995</v>
      </c>
      <c r="I170" s="41">
        <f t="shared" si="25"/>
        <v>281571.58999999997</v>
      </c>
      <c r="J170" s="41">
        <f t="shared" si="25"/>
        <v>277121.1</v>
      </c>
      <c r="K170" s="41">
        <f t="shared" si="25"/>
        <v>373242.70999999996</v>
      </c>
      <c r="L170" s="41">
        <f t="shared" si="25"/>
        <v>244120.26999999996</v>
      </c>
      <c r="M170" s="41">
        <f t="shared" si="25"/>
        <v>142360.68</v>
      </c>
      <c r="N170" s="41">
        <f t="shared" si="25"/>
        <v>134742.43</v>
      </c>
      <c r="O170" s="41">
        <f t="shared" si="25"/>
        <v>125266.64</v>
      </c>
    </row>
    <row r="171" spans="1:15" s="13" customFormat="1" ht="12.75" customHeight="1">
      <c r="A171" s="16" t="s">
        <v>448</v>
      </c>
      <c r="B171" s="17" t="s">
        <v>145</v>
      </c>
      <c r="C171" s="42">
        <f t="shared" si="19"/>
        <v>10927</v>
      </c>
      <c r="D171" s="42">
        <v>870</v>
      </c>
      <c r="E171" s="42">
        <v>545</v>
      </c>
      <c r="F171" s="42">
        <v>392</v>
      </c>
      <c r="G171" s="42">
        <v>882</v>
      </c>
      <c r="H171" s="42">
        <v>1243</v>
      </c>
      <c r="I171" s="42">
        <v>627</v>
      </c>
      <c r="J171" s="42">
        <v>520</v>
      </c>
      <c r="K171" s="42">
        <v>355</v>
      </c>
      <c r="L171" s="42">
        <v>343</v>
      </c>
      <c r="M171" s="42">
        <v>2500</v>
      </c>
      <c r="N171" s="42">
        <v>1250</v>
      </c>
      <c r="O171" s="42">
        <v>1400</v>
      </c>
    </row>
    <row r="172" spans="1:15" s="13" customFormat="1" ht="12.75" customHeight="1">
      <c r="A172" s="16" t="s">
        <v>449</v>
      </c>
      <c r="B172" s="17" t="s">
        <v>146</v>
      </c>
      <c r="C172" s="42">
        <f t="shared" si="19"/>
        <v>22855</v>
      </c>
      <c r="D172" s="42">
        <v>1750</v>
      </c>
      <c r="E172" s="42">
        <v>1730</v>
      </c>
      <c r="F172" s="42">
        <v>2820</v>
      </c>
      <c r="G172" s="42">
        <v>3640</v>
      </c>
      <c r="H172" s="42">
        <v>2240</v>
      </c>
      <c r="I172" s="42">
        <v>1470</v>
      </c>
      <c r="J172" s="42">
        <v>1330</v>
      </c>
      <c r="K172" s="42">
        <v>1560</v>
      </c>
      <c r="L172" s="42">
        <v>1120</v>
      </c>
      <c r="M172" s="42">
        <v>1540</v>
      </c>
      <c r="N172" s="42">
        <v>1870</v>
      </c>
      <c r="O172" s="42">
        <v>1785</v>
      </c>
    </row>
    <row r="173" spans="1:15" s="13" customFormat="1" ht="12.75" customHeight="1">
      <c r="A173" s="16" t="s">
        <v>450</v>
      </c>
      <c r="B173" s="17" t="s">
        <v>147</v>
      </c>
      <c r="C173" s="42">
        <f t="shared" si="19"/>
        <v>324.45000000000005</v>
      </c>
      <c r="D173" s="42">
        <v>0</v>
      </c>
      <c r="E173" s="42">
        <v>46.35</v>
      </c>
      <c r="F173" s="42">
        <v>0</v>
      </c>
      <c r="G173" s="42">
        <v>0</v>
      </c>
      <c r="H173" s="42">
        <v>92.7</v>
      </c>
      <c r="I173" s="42">
        <v>46.35</v>
      </c>
      <c r="J173" s="42">
        <v>0</v>
      </c>
      <c r="K173" s="42">
        <v>46.35</v>
      </c>
      <c r="L173" s="42">
        <v>0</v>
      </c>
      <c r="M173" s="42">
        <v>46.35</v>
      </c>
      <c r="N173" s="42">
        <v>0</v>
      </c>
      <c r="O173" s="42">
        <v>46.35</v>
      </c>
    </row>
    <row r="174" spans="1:15" s="13" customFormat="1" ht="12.75" customHeight="1">
      <c r="A174" s="16" t="s">
        <v>451</v>
      </c>
      <c r="B174" s="17" t="s">
        <v>686</v>
      </c>
      <c r="C174" s="42">
        <f t="shared" si="19"/>
        <v>1008.4</v>
      </c>
      <c r="D174" s="42">
        <f>70*1.03</f>
        <v>72.10000000000001</v>
      </c>
      <c r="E174" s="42">
        <v>144.2</v>
      </c>
      <c r="F174" s="42">
        <v>72.1</v>
      </c>
      <c r="G174" s="42">
        <v>0</v>
      </c>
      <c r="H174" s="42">
        <v>72.4</v>
      </c>
      <c r="I174" s="42">
        <v>72.1</v>
      </c>
      <c r="J174" s="42">
        <v>0</v>
      </c>
      <c r="K174" s="42">
        <v>144.2</v>
      </c>
      <c r="L174" s="42">
        <v>0</v>
      </c>
      <c r="M174" s="42">
        <v>144.4</v>
      </c>
      <c r="N174" s="42">
        <v>216.8</v>
      </c>
      <c r="O174" s="42">
        <v>70.1</v>
      </c>
    </row>
    <row r="175" spans="1:15" s="13" customFormat="1" ht="12.75" customHeight="1">
      <c r="A175" s="16" t="s">
        <v>452</v>
      </c>
      <c r="B175" s="17" t="s">
        <v>148</v>
      </c>
      <c r="C175" s="42">
        <f t="shared" si="19"/>
        <v>65000</v>
      </c>
      <c r="D175" s="42">
        <v>4000</v>
      </c>
      <c r="E175" s="42">
        <v>5000</v>
      </c>
      <c r="F175" s="42">
        <v>1470</v>
      </c>
      <c r="G175" s="42">
        <v>5280</v>
      </c>
      <c r="H175" s="42">
        <v>3390</v>
      </c>
      <c r="I175" s="42">
        <v>6060</v>
      </c>
      <c r="J175" s="42">
        <v>8530</v>
      </c>
      <c r="K175" s="42">
        <v>7000</v>
      </c>
      <c r="L175" s="42">
        <v>7490</v>
      </c>
      <c r="M175" s="42">
        <v>4480</v>
      </c>
      <c r="N175" s="42">
        <v>5500</v>
      </c>
      <c r="O175" s="42">
        <v>6800</v>
      </c>
    </row>
    <row r="176" spans="1:15" s="13" customFormat="1" ht="12.75" customHeight="1">
      <c r="A176" s="16" t="s">
        <v>453</v>
      </c>
      <c r="B176" s="17" t="s">
        <v>149</v>
      </c>
      <c r="C176" s="42">
        <f t="shared" si="19"/>
        <v>17146.14</v>
      </c>
      <c r="D176" s="42">
        <v>769.41</v>
      </c>
      <c r="E176" s="42">
        <v>2051.76</v>
      </c>
      <c r="F176" s="42">
        <v>1538.82</v>
      </c>
      <c r="G176" s="42">
        <v>769.41</v>
      </c>
      <c r="H176" s="42">
        <v>1245</v>
      </c>
      <c r="I176" s="42">
        <v>256.47</v>
      </c>
      <c r="J176" s="42">
        <v>2564.7</v>
      </c>
      <c r="K176" s="42">
        <v>2051.76</v>
      </c>
      <c r="L176" s="42">
        <v>1538.82</v>
      </c>
      <c r="M176" s="42">
        <v>256.47</v>
      </c>
      <c r="N176" s="42">
        <v>1795.29</v>
      </c>
      <c r="O176" s="42">
        <v>2308.23</v>
      </c>
    </row>
    <row r="177" spans="1:15" s="13" customFormat="1" ht="12.75" customHeight="1">
      <c r="A177" s="16" t="s">
        <v>454</v>
      </c>
      <c r="B177" s="17" t="s">
        <v>150</v>
      </c>
      <c r="C177" s="42">
        <f t="shared" si="19"/>
        <v>1</v>
      </c>
      <c r="D177" s="42">
        <v>1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</row>
    <row r="178" spans="1:15" s="13" customFormat="1" ht="12.75" customHeight="1">
      <c r="A178" s="16" t="s">
        <v>455</v>
      </c>
      <c r="B178" s="17" t="s">
        <v>151</v>
      </c>
      <c r="C178" s="42">
        <f t="shared" si="19"/>
        <v>3388.7000000000003</v>
      </c>
      <c r="D178" s="42">
        <v>144.2</v>
      </c>
      <c r="E178" s="42">
        <v>216.3</v>
      </c>
      <c r="F178" s="42">
        <v>144.2</v>
      </c>
      <c r="G178" s="42">
        <v>360.5</v>
      </c>
      <c r="H178" s="42">
        <v>216.3</v>
      </c>
      <c r="I178" s="42">
        <v>432.6</v>
      </c>
      <c r="J178" s="42">
        <v>288.4</v>
      </c>
      <c r="K178" s="42">
        <v>216.3</v>
      </c>
      <c r="L178" s="42">
        <v>432.6</v>
      </c>
      <c r="M178" s="42">
        <v>432.6</v>
      </c>
      <c r="N178" s="42">
        <v>216.3</v>
      </c>
      <c r="O178" s="42">
        <v>288.4</v>
      </c>
    </row>
    <row r="179" spans="1:15" s="13" customFormat="1" ht="12.75" customHeight="1">
      <c r="A179" s="16" t="s">
        <v>456</v>
      </c>
      <c r="B179" s="17" t="s">
        <v>152</v>
      </c>
      <c r="C179" s="42">
        <f t="shared" si="19"/>
        <v>11085.4</v>
      </c>
      <c r="D179" s="42">
        <v>865.2</v>
      </c>
      <c r="E179" s="42">
        <v>576.8</v>
      </c>
      <c r="F179" s="42">
        <v>721</v>
      </c>
      <c r="G179" s="42">
        <v>1442</v>
      </c>
      <c r="H179" s="42">
        <v>576.8</v>
      </c>
      <c r="I179" s="42">
        <v>2163</v>
      </c>
      <c r="J179" s="42">
        <v>432.6</v>
      </c>
      <c r="K179" s="42">
        <v>1279.8</v>
      </c>
      <c r="L179" s="42">
        <v>576.8</v>
      </c>
      <c r="M179" s="42">
        <v>0</v>
      </c>
      <c r="N179" s="42">
        <v>1442</v>
      </c>
      <c r="O179" s="42">
        <v>1009.4</v>
      </c>
    </row>
    <row r="180" spans="1:15" s="13" customFormat="1" ht="12.75" customHeight="1">
      <c r="A180" s="16" t="s">
        <v>457</v>
      </c>
      <c r="B180" s="17" t="s">
        <v>153</v>
      </c>
      <c r="C180" s="42">
        <f t="shared" si="19"/>
        <v>769.4100000000001</v>
      </c>
      <c r="D180" s="42">
        <v>0</v>
      </c>
      <c r="E180" s="42">
        <v>0</v>
      </c>
      <c r="F180" s="42">
        <v>256.47</v>
      </c>
      <c r="G180" s="42">
        <v>0</v>
      </c>
      <c r="H180" s="42">
        <v>0</v>
      </c>
      <c r="I180" s="42">
        <v>256.47</v>
      </c>
      <c r="J180" s="42">
        <v>0</v>
      </c>
      <c r="K180" s="42">
        <v>0</v>
      </c>
      <c r="L180" s="42">
        <v>256.47</v>
      </c>
      <c r="M180" s="42">
        <v>0</v>
      </c>
      <c r="N180" s="42">
        <v>0</v>
      </c>
      <c r="O180" s="42">
        <v>0</v>
      </c>
    </row>
    <row r="181" spans="1:15" s="13" customFormat="1" ht="12.75" customHeight="1">
      <c r="A181" s="16" t="s">
        <v>458</v>
      </c>
      <c r="B181" s="17" t="s">
        <v>154</v>
      </c>
      <c r="C181" s="42">
        <f t="shared" si="19"/>
        <v>10444.199999999999</v>
      </c>
      <c r="D181" s="42">
        <v>107.12</v>
      </c>
      <c r="E181" s="42">
        <v>1874.6</v>
      </c>
      <c r="F181" s="42">
        <v>1874.6</v>
      </c>
      <c r="G181" s="42">
        <v>937.3</v>
      </c>
      <c r="H181" s="42">
        <v>535.6</v>
      </c>
      <c r="I181" s="42">
        <v>401.7</v>
      </c>
      <c r="J181" s="42">
        <v>669.5</v>
      </c>
      <c r="K181" s="42">
        <v>803.4</v>
      </c>
      <c r="L181" s="42">
        <v>1339</v>
      </c>
      <c r="M181" s="42">
        <v>937.3</v>
      </c>
      <c r="N181" s="42">
        <v>428.48</v>
      </c>
      <c r="O181" s="42">
        <v>535.6</v>
      </c>
    </row>
    <row r="182" spans="1:15" s="13" customFormat="1" ht="12.75" customHeight="1">
      <c r="A182" s="16" t="s">
        <v>459</v>
      </c>
      <c r="B182" s="17" t="s">
        <v>155</v>
      </c>
      <c r="C182" s="42">
        <f t="shared" si="19"/>
        <v>2164733.1800000006</v>
      </c>
      <c r="D182" s="42">
        <v>353311.08</v>
      </c>
      <c r="E182" s="42">
        <v>212311.1</v>
      </c>
      <c r="F182" s="42">
        <v>343311.1</v>
      </c>
      <c r="G182" s="42">
        <v>282311.1</v>
      </c>
      <c r="H182" s="42">
        <v>183311.1</v>
      </c>
      <c r="I182" s="42">
        <v>133311.1</v>
      </c>
      <c r="J182" s="42">
        <v>128311.1</v>
      </c>
      <c r="K182" s="42">
        <v>207311.1</v>
      </c>
      <c r="L182" s="42">
        <v>112311.1</v>
      </c>
      <c r="M182" s="42">
        <v>74311.1</v>
      </c>
      <c r="N182" s="42">
        <v>69311.1</v>
      </c>
      <c r="O182" s="42">
        <v>65311.1</v>
      </c>
    </row>
    <row r="183" spans="1:15" s="13" customFormat="1" ht="12.75" customHeight="1">
      <c r="A183" s="16" t="s">
        <v>460</v>
      </c>
      <c r="B183" s="17" t="s">
        <v>156</v>
      </c>
      <c r="C183" s="42">
        <f t="shared" si="19"/>
        <v>644999.96</v>
      </c>
      <c r="D183" s="42">
        <v>55633.33</v>
      </c>
      <c r="E183" s="42">
        <v>73833.33</v>
      </c>
      <c r="F183" s="42">
        <v>58333.33</v>
      </c>
      <c r="G183" s="42">
        <v>80333.33</v>
      </c>
      <c r="H183" s="42">
        <v>61533.33</v>
      </c>
      <c r="I183" s="42">
        <v>58333.33</v>
      </c>
      <c r="J183" s="42">
        <v>66333.33</v>
      </c>
      <c r="K183" s="42">
        <v>58333.33</v>
      </c>
      <c r="L183" s="42">
        <v>59333.33</v>
      </c>
      <c r="M183" s="42">
        <v>28333.33</v>
      </c>
      <c r="N183" s="42">
        <v>23333.33</v>
      </c>
      <c r="O183" s="42">
        <v>21333.33</v>
      </c>
    </row>
    <row r="184" spans="1:15" s="13" customFormat="1" ht="12.75" customHeight="1">
      <c r="A184" s="16" t="s">
        <v>461</v>
      </c>
      <c r="B184" s="17" t="s">
        <v>157</v>
      </c>
      <c r="C184" s="42">
        <f t="shared" si="19"/>
        <v>1450.66</v>
      </c>
      <c r="D184" s="42">
        <v>0</v>
      </c>
      <c r="E184" s="42">
        <v>0</v>
      </c>
      <c r="F184" s="42">
        <v>0</v>
      </c>
      <c r="G184" s="42">
        <v>0</v>
      </c>
      <c r="H184" s="42">
        <v>500</v>
      </c>
      <c r="I184" s="42">
        <v>0</v>
      </c>
      <c r="J184" s="42">
        <v>0</v>
      </c>
      <c r="K184" s="42">
        <v>0</v>
      </c>
      <c r="L184" s="42">
        <v>237.68</v>
      </c>
      <c r="M184" s="42">
        <v>237.66</v>
      </c>
      <c r="N184" s="42">
        <v>237.66</v>
      </c>
      <c r="O184" s="42">
        <v>237.66</v>
      </c>
    </row>
    <row r="185" spans="1:15" s="13" customFormat="1" ht="12.75" customHeight="1">
      <c r="A185" s="16" t="s">
        <v>462</v>
      </c>
      <c r="B185" s="17" t="s">
        <v>158</v>
      </c>
      <c r="C185" s="42">
        <f t="shared" si="19"/>
        <v>82320.85</v>
      </c>
      <c r="D185" s="42">
        <v>6000.1</v>
      </c>
      <c r="E185" s="42">
        <v>6938.25</v>
      </c>
      <c r="F185" s="42">
        <v>6938.25</v>
      </c>
      <c r="G185" s="42">
        <v>6938.25</v>
      </c>
      <c r="H185" s="42">
        <v>6938.25</v>
      </c>
      <c r="I185" s="42">
        <v>6938.25</v>
      </c>
      <c r="J185" s="42">
        <v>6938.25</v>
      </c>
      <c r="K185" s="42">
        <v>6938.25</v>
      </c>
      <c r="L185" s="42">
        <v>6938.25</v>
      </c>
      <c r="M185" s="42">
        <v>6938.25</v>
      </c>
      <c r="N185" s="42">
        <v>6938.25</v>
      </c>
      <c r="O185" s="42">
        <v>6938.25</v>
      </c>
    </row>
    <row r="186" spans="1:15" s="13" customFormat="1" ht="12.75" customHeight="1">
      <c r="A186" s="16" t="s">
        <v>463</v>
      </c>
      <c r="B186" s="17" t="s">
        <v>159</v>
      </c>
      <c r="C186" s="42">
        <f t="shared" si="19"/>
        <v>795522.7599999999</v>
      </c>
      <c r="D186" s="42">
        <v>107335.23</v>
      </c>
      <c r="E186" s="42">
        <v>101835.23</v>
      </c>
      <c r="F186" s="42">
        <v>81835.23</v>
      </c>
      <c r="G186" s="42">
        <v>104335.23</v>
      </c>
      <c r="H186" s="42">
        <v>69335.23</v>
      </c>
      <c r="I186" s="42">
        <v>70835.23</v>
      </c>
      <c r="J186" s="42">
        <v>60835.229999999996</v>
      </c>
      <c r="K186" s="42">
        <v>86835.23</v>
      </c>
      <c r="L186" s="42">
        <v>51835.229999999996</v>
      </c>
      <c r="M186" s="42">
        <v>21835.23</v>
      </c>
      <c r="N186" s="42">
        <v>21835.23</v>
      </c>
      <c r="O186" s="42">
        <v>16835.23</v>
      </c>
    </row>
    <row r="187" spans="1:15" s="13" customFormat="1" ht="12.75" customHeight="1">
      <c r="A187" s="16" t="s">
        <v>464</v>
      </c>
      <c r="B187" s="17" t="s">
        <v>160</v>
      </c>
      <c r="C187" s="42">
        <f t="shared" si="19"/>
        <v>4416.039999999999</v>
      </c>
      <c r="D187" s="42">
        <v>368.15</v>
      </c>
      <c r="E187" s="42">
        <v>367.99</v>
      </c>
      <c r="F187" s="42">
        <v>367.99</v>
      </c>
      <c r="G187" s="42">
        <v>367.99</v>
      </c>
      <c r="H187" s="42">
        <v>367.99</v>
      </c>
      <c r="I187" s="42">
        <v>367.99</v>
      </c>
      <c r="J187" s="42">
        <v>367.99</v>
      </c>
      <c r="K187" s="42">
        <v>367.99</v>
      </c>
      <c r="L187" s="42">
        <v>367.99</v>
      </c>
      <c r="M187" s="42">
        <v>367.99</v>
      </c>
      <c r="N187" s="42">
        <v>367.99</v>
      </c>
      <c r="O187" s="42">
        <v>367.99</v>
      </c>
    </row>
    <row r="188" spans="1:15" s="13" customFormat="1" ht="20.25" customHeight="1">
      <c r="A188" s="14" t="s">
        <v>465</v>
      </c>
      <c r="B188" s="15" t="s">
        <v>161</v>
      </c>
      <c r="C188" s="41">
        <f>SUM(C189:C192)</f>
        <v>145203</v>
      </c>
      <c r="D188" s="41">
        <f aca="true" t="shared" si="26" ref="D188:O188">SUM(D189:D192)</f>
        <v>12103</v>
      </c>
      <c r="E188" s="41">
        <f t="shared" si="26"/>
        <v>12100</v>
      </c>
      <c r="F188" s="41">
        <f t="shared" si="26"/>
        <v>12100</v>
      </c>
      <c r="G188" s="41">
        <f t="shared" si="26"/>
        <v>12100</v>
      </c>
      <c r="H188" s="41">
        <f t="shared" si="26"/>
        <v>12100</v>
      </c>
      <c r="I188" s="41">
        <f t="shared" si="26"/>
        <v>12100</v>
      </c>
      <c r="J188" s="41">
        <f t="shared" si="26"/>
        <v>12100</v>
      </c>
      <c r="K188" s="41">
        <f t="shared" si="26"/>
        <v>12100</v>
      </c>
      <c r="L188" s="41">
        <f t="shared" si="26"/>
        <v>12100</v>
      </c>
      <c r="M188" s="41">
        <f t="shared" si="26"/>
        <v>12100</v>
      </c>
      <c r="N188" s="41">
        <f t="shared" si="26"/>
        <v>12100</v>
      </c>
      <c r="O188" s="41">
        <f t="shared" si="26"/>
        <v>12100</v>
      </c>
    </row>
    <row r="189" spans="1:15" s="13" customFormat="1" ht="12.75" customHeight="1">
      <c r="A189" s="16" t="s">
        <v>466</v>
      </c>
      <c r="B189" s="17" t="s">
        <v>162</v>
      </c>
      <c r="C189" s="42">
        <f t="shared" si="19"/>
        <v>1</v>
      </c>
      <c r="D189" s="42">
        <v>1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</row>
    <row r="190" spans="1:15" s="13" customFormat="1" ht="12.75" customHeight="1">
      <c r="A190" s="16" t="s">
        <v>467</v>
      </c>
      <c r="B190" s="17" t="s">
        <v>163</v>
      </c>
      <c r="C190" s="42">
        <f t="shared" si="19"/>
        <v>1</v>
      </c>
      <c r="D190" s="42">
        <v>1</v>
      </c>
      <c r="E190" s="45">
        <v>0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</row>
    <row r="191" spans="1:15" s="13" customFormat="1" ht="12.75" customHeight="1">
      <c r="A191" s="16" t="s">
        <v>468</v>
      </c>
      <c r="B191" s="17" t="s">
        <v>164</v>
      </c>
      <c r="C191" s="42">
        <f t="shared" si="19"/>
        <v>1</v>
      </c>
      <c r="D191" s="42">
        <v>1</v>
      </c>
      <c r="E191" s="45">
        <v>0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</row>
    <row r="192" spans="1:15" s="13" customFormat="1" ht="12.75" customHeight="1">
      <c r="A192" s="16" t="s">
        <v>469</v>
      </c>
      <c r="B192" s="17" t="s">
        <v>165</v>
      </c>
      <c r="C192" s="42">
        <f t="shared" si="19"/>
        <v>145200</v>
      </c>
      <c r="D192" s="42">
        <v>12100</v>
      </c>
      <c r="E192" s="42">
        <v>12100</v>
      </c>
      <c r="F192" s="42">
        <v>12100</v>
      </c>
      <c r="G192" s="42">
        <v>12100</v>
      </c>
      <c r="H192" s="42">
        <v>12100</v>
      </c>
      <c r="I192" s="42">
        <v>12100</v>
      </c>
      <c r="J192" s="42">
        <v>12100</v>
      </c>
      <c r="K192" s="42">
        <v>12100</v>
      </c>
      <c r="L192" s="42">
        <v>12100</v>
      </c>
      <c r="M192" s="42">
        <v>12100</v>
      </c>
      <c r="N192" s="42">
        <v>12100</v>
      </c>
      <c r="O192" s="42">
        <v>12100</v>
      </c>
    </row>
    <row r="193" spans="1:15" s="13" customFormat="1" ht="12.75" customHeight="1">
      <c r="A193" s="14" t="s">
        <v>470</v>
      </c>
      <c r="B193" s="15" t="s">
        <v>166</v>
      </c>
      <c r="C193" s="41">
        <f>SUM(C194:C195)</f>
        <v>7880</v>
      </c>
      <c r="D193" s="41">
        <f aca="true" t="shared" si="27" ref="D193:O193">SUM(D194:D195)</f>
        <v>800</v>
      </c>
      <c r="E193" s="41">
        <f t="shared" si="27"/>
        <v>1900</v>
      </c>
      <c r="F193" s="41">
        <f t="shared" si="27"/>
        <v>700</v>
      </c>
      <c r="G193" s="41">
        <f t="shared" si="27"/>
        <v>0</v>
      </c>
      <c r="H193" s="41">
        <f t="shared" si="27"/>
        <v>0</v>
      </c>
      <c r="I193" s="41">
        <f t="shared" si="27"/>
        <v>980</v>
      </c>
      <c r="J193" s="41">
        <f t="shared" si="27"/>
        <v>2500</v>
      </c>
      <c r="K193" s="41">
        <f t="shared" si="27"/>
        <v>1000</v>
      </c>
      <c r="L193" s="41">
        <f t="shared" si="27"/>
        <v>0</v>
      </c>
      <c r="M193" s="41">
        <f t="shared" si="27"/>
        <v>0</v>
      </c>
      <c r="N193" s="41">
        <f t="shared" si="27"/>
        <v>0</v>
      </c>
      <c r="O193" s="41">
        <f t="shared" si="27"/>
        <v>0</v>
      </c>
    </row>
    <row r="194" spans="1:15" s="13" customFormat="1" ht="12.75" customHeight="1">
      <c r="A194" s="16" t="s">
        <v>471</v>
      </c>
      <c r="B194" s="17" t="s">
        <v>167</v>
      </c>
      <c r="C194" s="42">
        <f t="shared" si="19"/>
        <v>5330</v>
      </c>
      <c r="D194" s="42">
        <v>800</v>
      </c>
      <c r="E194" s="42">
        <v>1500</v>
      </c>
      <c r="F194" s="42">
        <v>350</v>
      </c>
      <c r="G194" s="42">
        <v>0</v>
      </c>
      <c r="H194" s="42">
        <v>0</v>
      </c>
      <c r="I194" s="42">
        <v>980</v>
      </c>
      <c r="J194" s="42">
        <v>1000</v>
      </c>
      <c r="K194" s="42">
        <v>700</v>
      </c>
      <c r="L194" s="42">
        <v>0</v>
      </c>
      <c r="M194" s="42">
        <v>0</v>
      </c>
      <c r="N194" s="42">
        <v>0</v>
      </c>
      <c r="O194" s="42">
        <v>0</v>
      </c>
    </row>
    <row r="195" spans="1:15" s="13" customFormat="1" ht="12.75" customHeight="1">
      <c r="A195" s="16" t="s">
        <v>472</v>
      </c>
      <c r="B195" s="17" t="s">
        <v>168</v>
      </c>
      <c r="C195" s="42">
        <f t="shared" si="19"/>
        <v>2550</v>
      </c>
      <c r="D195" s="42">
        <v>0</v>
      </c>
      <c r="E195" s="42">
        <v>400</v>
      </c>
      <c r="F195" s="42">
        <v>350</v>
      </c>
      <c r="G195" s="42">
        <v>0</v>
      </c>
      <c r="H195" s="42">
        <v>0</v>
      </c>
      <c r="I195" s="42">
        <v>0</v>
      </c>
      <c r="J195" s="42">
        <v>1500</v>
      </c>
      <c r="K195" s="42">
        <v>300</v>
      </c>
      <c r="L195" s="42">
        <v>0</v>
      </c>
      <c r="M195" s="42">
        <v>0</v>
      </c>
      <c r="N195" s="42">
        <v>0</v>
      </c>
      <c r="O195" s="42">
        <v>0</v>
      </c>
    </row>
    <row r="196" spans="1:15" s="13" customFormat="1" ht="12.75" customHeight="1">
      <c r="A196" s="14" t="s">
        <v>473</v>
      </c>
      <c r="B196" s="15" t="s">
        <v>169</v>
      </c>
      <c r="C196" s="41">
        <f>SUM(C197:C198)</f>
        <v>829165.9199999998</v>
      </c>
      <c r="D196" s="41">
        <f aca="true" t="shared" si="28" ref="D196:O196">SUM(D197:D198)</f>
        <v>69097.16</v>
      </c>
      <c r="E196" s="41">
        <f t="shared" si="28"/>
        <v>69097.16</v>
      </c>
      <c r="F196" s="41">
        <f t="shared" si="28"/>
        <v>69097.16</v>
      </c>
      <c r="G196" s="41">
        <f t="shared" si="28"/>
        <v>69097.16</v>
      </c>
      <c r="H196" s="41">
        <f t="shared" si="28"/>
        <v>69097.16</v>
      </c>
      <c r="I196" s="41">
        <f t="shared" si="28"/>
        <v>69097.16</v>
      </c>
      <c r="J196" s="41">
        <f t="shared" si="28"/>
        <v>69097.16</v>
      </c>
      <c r="K196" s="41">
        <f t="shared" si="28"/>
        <v>69097.16</v>
      </c>
      <c r="L196" s="41">
        <f t="shared" si="28"/>
        <v>69097.16</v>
      </c>
      <c r="M196" s="41">
        <f t="shared" si="28"/>
        <v>69097.16</v>
      </c>
      <c r="N196" s="41">
        <f t="shared" si="28"/>
        <v>69097.16</v>
      </c>
      <c r="O196" s="41">
        <f t="shared" si="28"/>
        <v>69097.16</v>
      </c>
    </row>
    <row r="197" spans="1:15" s="13" customFormat="1" ht="12.75" customHeight="1">
      <c r="A197" s="16" t="s">
        <v>474</v>
      </c>
      <c r="B197" s="17" t="s">
        <v>170</v>
      </c>
      <c r="C197" s="42">
        <f t="shared" si="19"/>
        <v>130465.07999999997</v>
      </c>
      <c r="D197" s="42">
        <v>10872.09</v>
      </c>
      <c r="E197" s="42">
        <v>10872.09</v>
      </c>
      <c r="F197" s="42">
        <v>10872.09</v>
      </c>
      <c r="G197" s="42">
        <v>10872.09</v>
      </c>
      <c r="H197" s="42">
        <v>10872.09</v>
      </c>
      <c r="I197" s="42">
        <v>10872.09</v>
      </c>
      <c r="J197" s="42">
        <v>10872.09</v>
      </c>
      <c r="K197" s="42">
        <v>10872.09</v>
      </c>
      <c r="L197" s="42">
        <v>10872.09</v>
      </c>
      <c r="M197" s="42">
        <v>10872.09</v>
      </c>
      <c r="N197" s="42">
        <v>10872.09</v>
      </c>
      <c r="O197" s="42">
        <v>10872.09</v>
      </c>
    </row>
    <row r="198" spans="1:15" s="13" customFormat="1" ht="12.75" customHeight="1">
      <c r="A198" s="16" t="s">
        <v>475</v>
      </c>
      <c r="B198" s="17" t="s">
        <v>171</v>
      </c>
      <c r="C198" s="42">
        <f t="shared" si="19"/>
        <v>698700.8399999999</v>
      </c>
      <c r="D198" s="42">
        <v>58225.07</v>
      </c>
      <c r="E198" s="42">
        <v>58225.07</v>
      </c>
      <c r="F198" s="42">
        <v>58225.07</v>
      </c>
      <c r="G198" s="42">
        <v>58225.07</v>
      </c>
      <c r="H198" s="42">
        <v>58225.07</v>
      </c>
      <c r="I198" s="42">
        <v>58225.07</v>
      </c>
      <c r="J198" s="42">
        <v>58225.07</v>
      </c>
      <c r="K198" s="42">
        <v>58225.07</v>
      </c>
      <c r="L198" s="42">
        <v>58225.07</v>
      </c>
      <c r="M198" s="42">
        <v>58225.07</v>
      </c>
      <c r="N198" s="42">
        <v>58225.07</v>
      </c>
      <c r="O198" s="42">
        <v>58225.07</v>
      </c>
    </row>
    <row r="199" spans="1:15" s="13" customFormat="1" ht="12.75" customHeight="1">
      <c r="A199" s="11" t="s">
        <v>476</v>
      </c>
      <c r="B199" s="12" t="s">
        <v>177</v>
      </c>
      <c r="C199" s="40">
        <f>+C200</f>
        <v>338567.93</v>
      </c>
      <c r="D199" s="40">
        <f aca="true" t="shared" si="29" ref="D199:O199">+D200</f>
        <v>25040.41</v>
      </c>
      <c r="E199" s="40">
        <f t="shared" si="29"/>
        <v>27973.84</v>
      </c>
      <c r="F199" s="40">
        <f t="shared" si="29"/>
        <v>28073.09</v>
      </c>
      <c r="G199" s="40">
        <f t="shared" si="29"/>
        <v>36268.73</v>
      </c>
      <c r="H199" s="40">
        <f t="shared" si="29"/>
        <v>27257.99</v>
      </c>
      <c r="I199" s="40">
        <f t="shared" si="29"/>
        <v>36066.200000000004</v>
      </c>
      <c r="J199" s="40">
        <f t="shared" si="29"/>
        <v>29925.69</v>
      </c>
      <c r="K199" s="40">
        <f t="shared" si="29"/>
        <v>25032.85</v>
      </c>
      <c r="L199" s="40">
        <f t="shared" si="29"/>
        <v>31857.56</v>
      </c>
      <c r="M199" s="40">
        <f t="shared" si="29"/>
        <v>21390.329999999998</v>
      </c>
      <c r="N199" s="40">
        <f t="shared" si="29"/>
        <v>24404.96</v>
      </c>
      <c r="O199" s="40">
        <f t="shared" si="29"/>
        <v>25276.28</v>
      </c>
    </row>
    <row r="200" spans="1:15" s="13" customFormat="1" ht="12.75" customHeight="1">
      <c r="A200" s="14" t="s">
        <v>477</v>
      </c>
      <c r="B200" s="15" t="s">
        <v>172</v>
      </c>
      <c r="C200" s="41">
        <f aca="true" t="shared" si="30" ref="C200:O200">SUM(C201:C205)</f>
        <v>338567.93</v>
      </c>
      <c r="D200" s="41">
        <f t="shared" si="30"/>
        <v>25040.41</v>
      </c>
      <c r="E200" s="41">
        <f t="shared" si="30"/>
        <v>27973.84</v>
      </c>
      <c r="F200" s="41">
        <f t="shared" si="30"/>
        <v>28073.09</v>
      </c>
      <c r="G200" s="41">
        <f t="shared" si="30"/>
        <v>36268.73</v>
      </c>
      <c r="H200" s="41">
        <f t="shared" si="30"/>
        <v>27257.99</v>
      </c>
      <c r="I200" s="41">
        <f t="shared" si="30"/>
        <v>36066.200000000004</v>
      </c>
      <c r="J200" s="41">
        <f t="shared" si="30"/>
        <v>29925.69</v>
      </c>
      <c r="K200" s="41">
        <f t="shared" si="30"/>
        <v>25032.85</v>
      </c>
      <c r="L200" s="41">
        <f t="shared" si="30"/>
        <v>31857.56</v>
      </c>
      <c r="M200" s="41">
        <f t="shared" si="30"/>
        <v>21390.329999999998</v>
      </c>
      <c r="N200" s="41">
        <f t="shared" si="30"/>
        <v>24404.96</v>
      </c>
      <c r="O200" s="41">
        <f t="shared" si="30"/>
        <v>25276.28</v>
      </c>
    </row>
    <row r="201" spans="1:15" s="13" customFormat="1" ht="12.75" customHeight="1">
      <c r="A201" s="16" t="s">
        <v>478</v>
      </c>
      <c r="B201" s="17" t="s">
        <v>173</v>
      </c>
      <c r="C201" s="42">
        <f aca="true" t="shared" si="31" ref="C201:C263">SUM(D201:O201)</f>
        <v>157146.12</v>
      </c>
      <c r="D201" s="42">
        <v>13095.51</v>
      </c>
      <c r="E201" s="42">
        <v>13095.51</v>
      </c>
      <c r="F201" s="42">
        <v>13095.51</v>
      </c>
      <c r="G201" s="42">
        <v>13095.51</v>
      </c>
      <c r="H201" s="42">
        <v>13095.51</v>
      </c>
      <c r="I201" s="42">
        <v>13095.51</v>
      </c>
      <c r="J201" s="42">
        <v>13095.51</v>
      </c>
      <c r="K201" s="42">
        <v>13095.51</v>
      </c>
      <c r="L201" s="42">
        <v>13095.51</v>
      </c>
      <c r="M201" s="42">
        <v>13095.51</v>
      </c>
      <c r="N201" s="42">
        <v>13095.51</v>
      </c>
      <c r="O201" s="42">
        <v>13095.51</v>
      </c>
    </row>
    <row r="202" spans="1:15" s="13" customFormat="1" ht="12.75" customHeight="1">
      <c r="A202" s="16" t="s">
        <v>479</v>
      </c>
      <c r="B202" s="17" t="s">
        <v>174</v>
      </c>
      <c r="C202" s="42">
        <f t="shared" si="31"/>
        <v>101535.06</v>
      </c>
      <c r="D202" s="42">
        <v>7549.36</v>
      </c>
      <c r="E202" s="42">
        <v>9430.5</v>
      </c>
      <c r="F202" s="42">
        <v>9206.32</v>
      </c>
      <c r="G202" s="42">
        <v>13404.64</v>
      </c>
      <c r="H202" s="42">
        <v>5784.8</v>
      </c>
      <c r="I202" s="42">
        <v>12941.76</v>
      </c>
      <c r="J202" s="42">
        <v>5392.4</v>
      </c>
      <c r="K202" s="42">
        <v>7549.36</v>
      </c>
      <c r="L202" s="42">
        <v>8706.32</v>
      </c>
      <c r="M202" s="42">
        <v>6470.88</v>
      </c>
      <c r="N202" s="42">
        <v>7549.36</v>
      </c>
      <c r="O202" s="42">
        <v>7549.36</v>
      </c>
    </row>
    <row r="203" spans="1:15" s="13" customFormat="1" ht="12.75" customHeight="1">
      <c r="A203" s="16" t="s">
        <v>480</v>
      </c>
      <c r="B203" s="17" t="s">
        <v>175</v>
      </c>
      <c r="C203" s="42">
        <f t="shared" si="31"/>
        <v>78284.75</v>
      </c>
      <c r="D203" s="42">
        <v>4279.05</v>
      </c>
      <c r="E203" s="42">
        <v>5321.42</v>
      </c>
      <c r="F203" s="42">
        <v>5634.85</v>
      </c>
      <c r="G203" s="42">
        <v>9632.17</v>
      </c>
      <c r="H203" s="42">
        <v>8231.269999999999</v>
      </c>
      <c r="I203" s="42">
        <v>9892.519999999999</v>
      </c>
      <c r="J203" s="42">
        <v>11291.37</v>
      </c>
      <c r="K203" s="42">
        <v>4251.57</v>
      </c>
      <c r="L203" s="42">
        <v>9919.320000000002</v>
      </c>
      <c r="M203" s="42">
        <v>1687.5300000000007</v>
      </c>
      <c r="N203" s="45">
        <v>3643.6800000000003</v>
      </c>
      <c r="O203" s="45">
        <v>4500</v>
      </c>
    </row>
    <row r="204" spans="1:15" s="13" customFormat="1" ht="12.75" customHeight="1">
      <c r="A204" s="16" t="s">
        <v>481</v>
      </c>
      <c r="B204" s="17" t="s">
        <v>176</v>
      </c>
      <c r="C204" s="42">
        <f t="shared" si="31"/>
        <v>1036.9999999999998</v>
      </c>
      <c r="D204" s="42">
        <v>86.49</v>
      </c>
      <c r="E204" s="42">
        <v>86.41</v>
      </c>
      <c r="F204" s="42">
        <v>86.41</v>
      </c>
      <c r="G204" s="42">
        <v>86.41</v>
      </c>
      <c r="H204" s="42">
        <v>86.41</v>
      </c>
      <c r="I204" s="42">
        <v>86.41</v>
      </c>
      <c r="J204" s="42">
        <v>86.41</v>
      </c>
      <c r="K204" s="42">
        <v>86.41</v>
      </c>
      <c r="L204" s="42">
        <v>86.41</v>
      </c>
      <c r="M204" s="42">
        <v>86.41</v>
      </c>
      <c r="N204" s="42">
        <v>86.41</v>
      </c>
      <c r="O204" s="42">
        <v>86.41</v>
      </c>
    </row>
    <row r="205" spans="1:15" s="13" customFormat="1" ht="12.75" customHeight="1">
      <c r="A205" s="16" t="s">
        <v>482</v>
      </c>
      <c r="B205" s="17" t="s">
        <v>177</v>
      </c>
      <c r="C205" s="42">
        <f t="shared" si="31"/>
        <v>565</v>
      </c>
      <c r="D205" s="46">
        <v>30</v>
      </c>
      <c r="E205" s="46">
        <v>40</v>
      </c>
      <c r="F205" s="46">
        <v>50</v>
      </c>
      <c r="G205" s="46">
        <v>50</v>
      </c>
      <c r="H205" s="46">
        <v>60</v>
      </c>
      <c r="I205" s="46">
        <v>50</v>
      </c>
      <c r="J205" s="46">
        <v>60</v>
      </c>
      <c r="K205" s="46">
        <v>50</v>
      </c>
      <c r="L205" s="46">
        <v>50</v>
      </c>
      <c r="M205" s="47">
        <v>50</v>
      </c>
      <c r="N205" s="47">
        <v>30</v>
      </c>
      <c r="O205" s="47">
        <v>45</v>
      </c>
    </row>
    <row r="206" spans="1:15" s="13" customFormat="1" ht="12" customHeight="1">
      <c r="A206" s="18" t="s">
        <v>483</v>
      </c>
      <c r="B206" s="19" t="s">
        <v>662</v>
      </c>
      <c r="C206" s="39">
        <f>+C207</f>
        <v>4178862.3300000005</v>
      </c>
      <c r="D206" s="39">
        <f aca="true" t="shared" si="32" ref="D206:O206">+D207</f>
        <v>272422.46</v>
      </c>
      <c r="E206" s="39">
        <f t="shared" si="32"/>
        <v>282254.31</v>
      </c>
      <c r="F206" s="39">
        <f t="shared" si="32"/>
        <v>279566.68</v>
      </c>
      <c r="G206" s="39">
        <f t="shared" si="32"/>
        <v>232422.78999999998</v>
      </c>
      <c r="H206" s="39">
        <f t="shared" si="32"/>
        <v>248025.46000000002</v>
      </c>
      <c r="I206" s="39">
        <f t="shared" si="32"/>
        <v>216436.49</v>
      </c>
      <c r="J206" s="39">
        <f t="shared" si="32"/>
        <v>340184.65</v>
      </c>
      <c r="K206" s="39">
        <f t="shared" si="32"/>
        <v>444075.66000000003</v>
      </c>
      <c r="L206" s="39">
        <f t="shared" si="32"/>
        <v>529194.96</v>
      </c>
      <c r="M206" s="39">
        <f t="shared" si="32"/>
        <v>582431.74</v>
      </c>
      <c r="N206" s="39">
        <f t="shared" si="32"/>
        <v>395795.81000000006</v>
      </c>
      <c r="O206" s="39">
        <f t="shared" si="32"/>
        <v>356051.31999999995</v>
      </c>
    </row>
    <row r="207" spans="1:15" s="13" customFormat="1" ht="29.25" customHeight="1">
      <c r="A207" s="11" t="s">
        <v>608</v>
      </c>
      <c r="B207" s="12" t="s">
        <v>663</v>
      </c>
      <c r="C207" s="40">
        <f>+C208+C211</f>
        <v>4178862.3300000005</v>
      </c>
      <c r="D207" s="40">
        <f aca="true" t="shared" si="33" ref="D207:O207">+D208+D211</f>
        <v>272422.46</v>
      </c>
      <c r="E207" s="40">
        <f t="shared" si="33"/>
        <v>282254.31</v>
      </c>
      <c r="F207" s="40">
        <f t="shared" si="33"/>
        <v>279566.68</v>
      </c>
      <c r="G207" s="40">
        <f t="shared" si="33"/>
        <v>232422.78999999998</v>
      </c>
      <c r="H207" s="40">
        <f t="shared" si="33"/>
        <v>248025.46000000002</v>
      </c>
      <c r="I207" s="40">
        <f t="shared" si="33"/>
        <v>216436.49</v>
      </c>
      <c r="J207" s="40">
        <f t="shared" si="33"/>
        <v>340184.65</v>
      </c>
      <c r="K207" s="40">
        <f t="shared" si="33"/>
        <v>444075.66000000003</v>
      </c>
      <c r="L207" s="40">
        <f t="shared" si="33"/>
        <v>529194.96</v>
      </c>
      <c r="M207" s="40">
        <f t="shared" si="33"/>
        <v>582431.74</v>
      </c>
      <c r="N207" s="40">
        <f t="shared" si="33"/>
        <v>395795.81000000006</v>
      </c>
      <c r="O207" s="40">
        <f t="shared" si="33"/>
        <v>356051.31999999995</v>
      </c>
    </row>
    <row r="208" spans="1:15" s="13" customFormat="1" ht="12" customHeight="1">
      <c r="A208" s="14" t="s">
        <v>484</v>
      </c>
      <c r="B208" s="15" t="s">
        <v>178</v>
      </c>
      <c r="C208" s="41">
        <f>SUM(C209:C210)</f>
        <v>3881646.3500000006</v>
      </c>
      <c r="D208" s="41">
        <f aca="true" t="shared" si="34" ref="D208:O208">SUM(D209:D210)</f>
        <v>263279.53</v>
      </c>
      <c r="E208" s="41">
        <f t="shared" si="34"/>
        <v>270481.02999999997</v>
      </c>
      <c r="F208" s="41">
        <f t="shared" si="34"/>
        <v>257695.63</v>
      </c>
      <c r="G208" s="41">
        <f t="shared" si="34"/>
        <v>212303.43</v>
      </c>
      <c r="H208" s="41">
        <f t="shared" si="34"/>
        <v>224916.11000000002</v>
      </c>
      <c r="I208" s="41">
        <f t="shared" si="34"/>
        <v>197834.53</v>
      </c>
      <c r="J208" s="41">
        <f t="shared" si="34"/>
        <v>304579.87</v>
      </c>
      <c r="K208" s="41">
        <f t="shared" si="34"/>
        <v>429202.82</v>
      </c>
      <c r="L208" s="41">
        <f t="shared" si="34"/>
        <v>498593.99</v>
      </c>
      <c r="M208" s="41">
        <f t="shared" si="34"/>
        <v>547842.46</v>
      </c>
      <c r="N208" s="41">
        <f t="shared" si="34"/>
        <v>358008.54000000004</v>
      </c>
      <c r="O208" s="41">
        <f t="shared" si="34"/>
        <v>316908.41</v>
      </c>
    </row>
    <row r="209" spans="1:15" s="13" customFormat="1" ht="12.75" customHeight="1">
      <c r="A209" s="16" t="s">
        <v>485</v>
      </c>
      <c r="B209" s="17" t="s">
        <v>179</v>
      </c>
      <c r="C209" s="42">
        <f t="shared" si="31"/>
        <v>315258.45</v>
      </c>
      <c r="D209" s="48">
        <v>14285.550000000001</v>
      </c>
      <c r="E209" s="48">
        <v>9594.48</v>
      </c>
      <c r="F209" s="48">
        <v>6558.73</v>
      </c>
      <c r="G209" s="48">
        <v>36659.02</v>
      </c>
      <c r="H209" s="48">
        <v>48069.98</v>
      </c>
      <c r="I209" s="48">
        <v>17597.52</v>
      </c>
      <c r="J209" s="48">
        <v>41722.1</v>
      </c>
      <c r="K209" s="48">
        <v>38343.939999999995</v>
      </c>
      <c r="L209" s="48">
        <v>5593.509999999999</v>
      </c>
      <c r="M209" s="48">
        <v>45497.11</v>
      </c>
      <c r="N209" s="48">
        <v>30240.22</v>
      </c>
      <c r="O209" s="48">
        <v>21096.29</v>
      </c>
    </row>
    <row r="210" spans="1:15" s="13" customFormat="1" ht="12.75" customHeight="1">
      <c r="A210" s="16" t="s">
        <v>486</v>
      </c>
      <c r="B210" s="17" t="s">
        <v>180</v>
      </c>
      <c r="C210" s="42">
        <f t="shared" si="31"/>
        <v>3566387.9000000004</v>
      </c>
      <c r="D210" s="42">
        <v>248993.98</v>
      </c>
      <c r="E210" s="42">
        <v>260886.55</v>
      </c>
      <c r="F210" s="42">
        <v>251136.9</v>
      </c>
      <c r="G210" s="42">
        <v>175644.41</v>
      </c>
      <c r="H210" s="42">
        <v>176846.13</v>
      </c>
      <c r="I210" s="42">
        <v>180237.01</v>
      </c>
      <c r="J210" s="42">
        <v>262857.77</v>
      </c>
      <c r="K210" s="42">
        <v>390858.88</v>
      </c>
      <c r="L210" s="42">
        <v>493000.48</v>
      </c>
      <c r="M210" s="42">
        <v>502345.35</v>
      </c>
      <c r="N210" s="42">
        <v>327768.32</v>
      </c>
      <c r="O210" s="42">
        <v>295812.12</v>
      </c>
    </row>
    <row r="211" spans="1:15" s="13" customFormat="1" ht="12.75" customHeight="1">
      <c r="A211" s="14" t="s">
        <v>487</v>
      </c>
      <c r="B211" s="15" t="s">
        <v>181</v>
      </c>
      <c r="C211" s="41">
        <f>SUM(C212:C217)</f>
        <v>297215.98</v>
      </c>
      <c r="D211" s="41">
        <f aca="true" t="shared" si="35" ref="D211:O211">SUM(D212:D217)</f>
        <v>9142.93</v>
      </c>
      <c r="E211" s="41">
        <f t="shared" si="35"/>
        <v>11773.28</v>
      </c>
      <c r="F211" s="41">
        <f t="shared" si="35"/>
        <v>21871.050000000003</v>
      </c>
      <c r="G211" s="41">
        <f t="shared" si="35"/>
        <v>20119.36</v>
      </c>
      <c r="H211" s="41">
        <f t="shared" si="35"/>
        <v>23109.35</v>
      </c>
      <c r="I211" s="41">
        <f t="shared" si="35"/>
        <v>18601.96</v>
      </c>
      <c r="J211" s="41">
        <f t="shared" si="35"/>
        <v>35604.78</v>
      </c>
      <c r="K211" s="41">
        <f t="shared" si="35"/>
        <v>14872.84</v>
      </c>
      <c r="L211" s="41">
        <f t="shared" si="35"/>
        <v>30600.97</v>
      </c>
      <c r="M211" s="41">
        <f t="shared" si="35"/>
        <v>34589.28</v>
      </c>
      <c r="N211" s="41">
        <f t="shared" si="35"/>
        <v>37787.270000000004</v>
      </c>
      <c r="O211" s="41">
        <f t="shared" si="35"/>
        <v>39142.91</v>
      </c>
    </row>
    <row r="212" spans="1:15" s="13" customFormat="1" ht="12.75" customHeight="1">
      <c r="A212" s="16" t="s">
        <v>488</v>
      </c>
      <c r="B212" s="17" t="s">
        <v>182</v>
      </c>
      <c r="C212" s="42">
        <f t="shared" si="31"/>
        <v>170382.66</v>
      </c>
      <c r="D212" s="42">
        <v>6365.24</v>
      </c>
      <c r="E212" s="42">
        <v>7365.22</v>
      </c>
      <c r="F212" s="42">
        <v>15365.220000000001</v>
      </c>
      <c r="G212" s="42">
        <v>12365.220000000001</v>
      </c>
      <c r="H212" s="42">
        <v>15365.220000000001</v>
      </c>
      <c r="I212" s="42">
        <v>10865.220000000001</v>
      </c>
      <c r="J212" s="42">
        <v>8865.220000000001</v>
      </c>
      <c r="K212" s="42">
        <v>8365.220000000001</v>
      </c>
      <c r="L212" s="42">
        <v>7365.22</v>
      </c>
      <c r="M212" s="42">
        <v>11365.220000000001</v>
      </c>
      <c r="N212" s="42">
        <v>30365.22</v>
      </c>
      <c r="O212" s="42">
        <v>36365.22</v>
      </c>
    </row>
    <row r="213" spans="1:15" s="13" customFormat="1" ht="12.75" customHeight="1">
      <c r="A213" s="16" t="s">
        <v>489</v>
      </c>
      <c r="B213" s="17" t="s">
        <v>181</v>
      </c>
      <c r="C213" s="42">
        <f t="shared" si="31"/>
        <v>97.38</v>
      </c>
      <c r="D213" s="46">
        <v>0</v>
      </c>
      <c r="E213" s="46">
        <v>0</v>
      </c>
      <c r="F213" s="46">
        <v>16.53</v>
      </c>
      <c r="G213" s="46">
        <v>18.4</v>
      </c>
      <c r="H213" s="46">
        <v>8.39</v>
      </c>
      <c r="I213" s="46">
        <v>0</v>
      </c>
      <c r="J213" s="46">
        <v>10.5</v>
      </c>
      <c r="K213" s="46">
        <v>18.32</v>
      </c>
      <c r="L213" s="46">
        <v>11.25</v>
      </c>
      <c r="M213" s="47">
        <v>0</v>
      </c>
      <c r="N213" s="47">
        <v>13.99</v>
      </c>
      <c r="O213" s="47">
        <v>0</v>
      </c>
    </row>
    <row r="214" spans="1:15" s="13" customFormat="1" ht="12.75" customHeight="1">
      <c r="A214" s="16" t="s">
        <v>490</v>
      </c>
      <c r="B214" s="17" t="s">
        <v>183</v>
      </c>
      <c r="C214" s="42">
        <f t="shared" si="31"/>
        <v>40632.44</v>
      </c>
      <c r="D214" s="42">
        <v>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18816.44</v>
      </c>
      <c r="M214" s="42">
        <v>18816</v>
      </c>
      <c r="N214" s="42">
        <v>3000</v>
      </c>
      <c r="O214" s="42">
        <v>0</v>
      </c>
    </row>
    <row r="215" spans="1:15" s="13" customFormat="1" ht="12.75" customHeight="1">
      <c r="A215" s="16" t="s">
        <v>491</v>
      </c>
      <c r="B215" s="17" t="s">
        <v>184</v>
      </c>
      <c r="C215" s="42">
        <f t="shared" si="31"/>
        <v>1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1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s="13" customFormat="1" ht="12.75" customHeight="1">
      <c r="A216" s="16" t="s">
        <v>492</v>
      </c>
      <c r="B216" s="17" t="s">
        <v>185</v>
      </c>
      <c r="C216" s="42">
        <f t="shared" si="31"/>
        <v>71702.5</v>
      </c>
      <c r="D216" s="42">
        <v>1577.69</v>
      </c>
      <c r="E216" s="42">
        <v>3208.06</v>
      </c>
      <c r="F216" s="42">
        <v>5289.3</v>
      </c>
      <c r="G216" s="42">
        <v>6535.74</v>
      </c>
      <c r="H216" s="42">
        <v>6535.74</v>
      </c>
      <c r="I216" s="42">
        <v>6535.74</v>
      </c>
      <c r="J216" s="42">
        <v>25529.06</v>
      </c>
      <c r="K216" s="42">
        <v>5289.3</v>
      </c>
      <c r="L216" s="42">
        <v>3208.06</v>
      </c>
      <c r="M216" s="42">
        <v>3208.06</v>
      </c>
      <c r="N216" s="42">
        <v>3208.06</v>
      </c>
      <c r="O216" s="42">
        <v>1577.69</v>
      </c>
    </row>
    <row r="217" spans="1:15" s="13" customFormat="1" ht="12.75" customHeight="1">
      <c r="A217" s="16" t="s">
        <v>493</v>
      </c>
      <c r="B217" s="17" t="s">
        <v>186</v>
      </c>
      <c r="C217" s="42">
        <f t="shared" si="31"/>
        <v>14400</v>
      </c>
      <c r="D217" s="42">
        <v>1200</v>
      </c>
      <c r="E217" s="42">
        <v>1200</v>
      </c>
      <c r="F217" s="42">
        <v>1200</v>
      </c>
      <c r="G217" s="42">
        <v>1200</v>
      </c>
      <c r="H217" s="42">
        <v>1200</v>
      </c>
      <c r="I217" s="42">
        <v>1200</v>
      </c>
      <c r="J217" s="42">
        <v>1200</v>
      </c>
      <c r="K217" s="42">
        <v>1200</v>
      </c>
      <c r="L217" s="42">
        <v>1200</v>
      </c>
      <c r="M217" s="42">
        <v>1200</v>
      </c>
      <c r="N217" s="42">
        <v>1200</v>
      </c>
      <c r="O217" s="42">
        <v>1200</v>
      </c>
    </row>
    <row r="218" spans="1:15" s="13" customFormat="1" ht="12.75" customHeight="1">
      <c r="A218" s="18" t="s">
        <v>609</v>
      </c>
      <c r="B218" s="10" t="s">
        <v>282</v>
      </c>
      <c r="C218" s="39">
        <f>+C219</f>
        <v>22146742.590000004</v>
      </c>
      <c r="D218" s="39">
        <f aca="true" t="shared" si="36" ref="D218:O218">+D219</f>
        <v>1589798.93</v>
      </c>
      <c r="E218" s="39">
        <f t="shared" si="36"/>
        <v>1537965.34</v>
      </c>
      <c r="F218" s="39">
        <f t="shared" si="36"/>
        <v>1695142.25</v>
      </c>
      <c r="G218" s="39">
        <f t="shared" si="36"/>
        <v>1755080.95</v>
      </c>
      <c r="H218" s="39">
        <f t="shared" si="36"/>
        <v>1821289.25</v>
      </c>
      <c r="I218" s="39">
        <f t="shared" si="36"/>
        <v>1722692.5300000003</v>
      </c>
      <c r="J218" s="39">
        <f t="shared" si="36"/>
        <v>1930004.9</v>
      </c>
      <c r="K218" s="39">
        <f t="shared" si="36"/>
        <v>2085085.1800000002</v>
      </c>
      <c r="L218" s="39">
        <f t="shared" si="36"/>
        <v>1698892.7399999998</v>
      </c>
      <c r="M218" s="39">
        <f t="shared" si="36"/>
        <v>1780541.1800000002</v>
      </c>
      <c r="N218" s="39">
        <f t="shared" si="36"/>
        <v>2202538.0999999996</v>
      </c>
      <c r="O218" s="39">
        <f t="shared" si="36"/>
        <v>2327711.24</v>
      </c>
    </row>
    <row r="219" spans="1:15" s="13" customFormat="1" ht="12.75" customHeight="1">
      <c r="A219" s="16" t="s">
        <v>609</v>
      </c>
      <c r="B219" s="22" t="s">
        <v>664</v>
      </c>
      <c r="C219" s="49">
        <f>+C220+C235+C239+C247+C250+C271</f>
        <v>22146742.590000004</v>
      </c>
      <c r="D219" s="49">
        <f aca="true" t="shared" si="37" ref="D219:O219">+D220+D235+D239+D247+D250+D271</f>
        <v>1589798.93</v>
      </c>
      <c r="E219" s="49">
        <f t="shared" si="37"/>
        <v>1537965.34</v>
      </c>
      <c r="F219" s="49">
        <f t="shared" si="37"/>
        <v>1695142.25</v>
      </c>
      <c r="G219" s="49">
        <f t="shared" si="37"/>
        <v>1755080.95</v>
      </c>
      <c r="H219" s="49">
        <f t="shared" si="37"/>
        <v>1821289.25</v>
      </c>
      <c r="I219" s="49">
        <f t="shared" si="37"/>
        <v>1722692.5300000003</v>
      </c>
      <c r="J219" s="49">
        <f t="shared" si="37"/>
        <v>1930004.9</v>
      </c>
      <c r="K219" s="49">
        <f t="shared" si="37"/>
        <v>2085085.1800000002</v>
      </c>
      <c r="L219" s="49">
        <f t="shared" si="37"/>
        <v>1698892.7399999998</v>
      </c>
      <c r="M219" s="49">
        <f t="shared" si="37"/>
        <v>1780541.1800000002</v>
      </c>
      <c r="N219" s="49">
        <f t="shared" si="37"/>
        <v>2202538.0999999996</v>
      </c>
      <c r="O219" s="49">
        <f t="shared" si="37"/>
        <v>2327711.24</v>
      </c>
    </row>
    <row r="220" spans="1:15" s="13" customFormat="1" ht="12.75" customHeight="1">
      <c r="A220" s="11" t="s">
        <v>610</v>
      </c>
      <c r="B220" s="12" t="s">
        <v>665</v>
      </c>
      <c r="C220" s="40">
        <f>+C221</f>
        <v>13566617.96</v>
      </c>
      <c r="D220" s="40">
        <f aca="true" t="shared" si="38" ref="D220:O220">+D221</f>
        <v>971384.7699999999</v>
      </c>
      <c r="E220" s="40">
        <f t="shared" si="38"/>
        <v>1000915.4900000001</v>
      </c>
      <c r="F220" s="40">
        <f t="shared" si="38"/>
        <v>1115801.3399999999</v>
      </c>
      <c r="G220" s="40">
        <f t="shared" si="38"/>
        <v>1129039.6099999999</v>
      </c>
      <c r="H220" s="40">
        <f t="shared" si="38"/>
        <v>1182831.51</v>
      </c>
      <c r="I220" s="40">
        <f t="shared" si="38"/>
        <v>1212342.05</v>
      </c>
      <c r="J220" s="40">
        <f t="shared" si="38"/>
        <v>1130819.1099999999</v>
      </c>
      <c r="K220" s="40">
        <f t="shared" si="38"/>
        <v>1138582.33</v>
      </c>
      <c r="L220" s="40">
        <f t="shared" si="38"/>
        <v>1147745.88</v>
      </c>
      <c r="M220" s="40">
        <f t="shared" si="38"/>
        <v>1227519.74</v>
      </c>
      <c r="N220" s="40">
        <f t="shared" si="38"/>
        <v>1256764.1099999999</v>
      </c>
      <c r="O220" s="40">
        <f t="shared" si="38"/>
        <v>1052872.02</v>
      </c>
    </row>
    <row r="221" spans="1:15" s="13" customFormat="1" ht="12.75" customHeight="1">
      <c r="A221" s="14" t="s">
        <v>494</v>
      </c>
      <c r="B221" s="15" t="s">
        <v>187</v>
      </c>
      <c r="C221" s="41">
        <f>SUM(C222:C234)</f>
        <v>13566617.96</v>
      </c>
      <c r="D221" s="41">
        <f aca="true" t="shared" si="39" ref="D221:O221">SUM(D222:D234)</f>
        <v>971384.7699999999</v>
      </c>
      <c r="E221" s="41">
        <f t="shared" si="39"/>
        <v>1000915.4900000001</v>
      </c>
      <c r="F221" s="41">
        <f t="shared" si="39"/>
        <v>1115801.3399999999</v>
      </c>
      <c r="G221" s="41">
        <f t="shared" si="39"/>
        <v>1129039.6099999999</v>
      </c>
      <c r="H221" s="41">
        <f t="shared" si="39"/>
        <v>1182831.51</v>
      </c>
      <c r="I221" s="41">
        <f t="shared" si="39"/>
        <v>1212342.05</v>
      </c>
      <c r="J221" s="41">
        <f t="shared" si="39"/>
        <v>1130819.1099999999</v>
      </c>
      <c r="K221" s="41">
        <f t="shared" si="39"/>
        <v>1138582.33</v>
      </c>
      <c r="L221" s="41">
        <f t="shared" si="39"/>
        <v>1147745.88</v>
      </c>
      <c r="M221" s="41">
        <f t="shared" si="39"/>
        <v>1227519.74</v>
      </c>
      <c r="N221" s="41">
        <f t="shared" si="39"/>
        <v>1256764.1099999999</v>
      </c>
      <c r="O221" s="41">
        <f t="shared" si="39"/>
        <v>1052872.02</v>
      </c>
    </row>
    <row r="222" spans="1:15" s="13" customFormat="1" ht="12.75" customHeight="1">
      <c r="A222" s="16" t="s">
        <v>495</v>
      </c>
      <c r="B222" s="17" t="s">
        <v>188</v>
      </c>
      <c r="C222" s="42">
        <f t="shared" si="31"/>
        <v>1</v>
      </c>
      <c r="D222" s="42">
        <v>1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</row>
    <row r="223" spans="1:15" s="13" customFormat="1" ht="12.75" customHeight="1">
      <c r="A223" s="16" t="s">
        <v>496</v>
      </c>
      <c r="B223" s="17" t="s">
        <v>189</v>
      </c>
      <c r="C223" s="42">
        <f t="shared" si="31"/>
        <v>17259</v>
      </c>
      <c r="D223" s="42">
        <v>0</v>
      </c>
      <c r="E223" s="42">
        <v>0</v>
      </c>
      <c r="F223" s="42">
        <v>3652</v>
      </c>
      <c r="G223" s="42">
        <v>1051</v>
      </c>
      <c r="H223" s="42">
        <v>0</v>
      </c>
      <c r="I223" s="42">
        <v>7304</v>
      </c>
      <c r="J223" s="42">
        <v>0</v>
      </c>
      <c r="K223" s="42">
        <v>1500</v>
      </c>
      <c r="L223" s="42">
        <v>0</v>
      </c>
      <c r="M223" s="42">
        <v>3752</v>
      </c>
      <c r="N223" s="45">
        <v>0</v>
      </c>
      <c r="O223" s="45">
        <v>0</v>
      </c>
    </row>
    <row r="224" spans="1:15" s="13" customFormat="1" ht="12.75" customHeight="1">
      <c r="A224" s="16" t="s">
        <v>497</v>
      </c>
      <c r="B224" s="17" t="s">
        <v>190</v>
      </c>
      <c r="C224" s="42">
        <f t="shared" si="31"/>
        <v>2321215.1499999994</v>
      </c>
      <c r="D224" s="42">
        <v>193434.3</v>
      </c>
      <c r="E224" s="42">
        <v>193434.55000000002</v>
      </c>
      <c r="F224" s="42">
        <v>193434.63</v>
      </c>
      <c r="G224" s="42">
        <v>193434.63</v>
      </c>
      <c r="H224" s="42">
        <v>193434.63</v>
      </c>
      <c r="I224" s="42">
        <v>193434.63</v>
      </c>
      <c r="J224" s="42">
        <v>193434.63</v>
      </c>
      <c r="K224" s="42">
        <v>193434.63</v>
      </c>
      <c r="L224" s="42">
        <v>193434.63</v>
      </c>
      <c r="M224" s="42">
        <v>193434.63</v>
      </c>
      <c r="N224" s="42">
        <v>193434.63</v>
      </c>
      <c r="O224" s="42">
        <v>193434.63</v>
      </c>
    </row>
    <row r="225" spans="1:15" s="13" customFormat="1" ht="12.75" customHeight="1">
      <c r="A225" s="16" t="s">
        <v>498</v>
      </c>
      <c r="B225" s="17" t="s">
        <v>191</v>
      </c>
      <c r="C225" s="42">
        <f t="shared" si="31"/>
        <v>7121042.06</v>
      </c>
      <c r="D225" s="42">
        <v>593420.19</v>
      </c>
      <c r="E225" s="42">
        <v>593420.17</v>
      </c>
      <c r="F225" s="42">
        <v>593420.17</v>
      </c>
      <c r="G225" s="42">
        <v>593420.17</v>
      </c>
      <c r="H225" s="42">
        <v>593420.17</v>
      </c>
      <c r="I225" s="42">
        <v>593420.17</v>
      </c>
      <c r="J225" s="42">
        <v>593420.17</v>
      </c>
      <c r="K225" s="42">
        <v>593420.17</v>
      </c>
      <c r="L225" s="42">
        <v>593420.17</v>
      </c>
      <c r="M225" s="42">
        <v>593420.17</v>
      </c>
      <c r="N225" s="42">
        <v>593420.17</v>
      </c>
      <c r="O225" s="42">
        <v>593420.17</v>
      </c>
    </row>
    <row r="226" spans="1:15" s="13" customFormat="1" ht="12.75" customHeight="1">
      <c r="A226" s="16" t="s">
        <v>499</v>
      </c>
      <c r="B226" s="17" t="s">
        <v>192</v>
      </c>
      <c r="C226" s="42">
        <f t="shared" si="31"/>
        <v>360000</v>
      </c>
      <c r="D226" s="42">
        <v>30000</v>
      </c>
      <c r="E226" s="42">
        <v>30000</v>
      </c>
      <c r="F226" s="42">
        <v>30000</v>
      </c>
      <c r="G226" s="42">
        <v>30000</v>
      </c>
      <c r="H226" s="42">
        <v>30000</v>
      </c>
      <c r="I226" s="42">
        <v>30000</v>
      </c>
      <c r="J226" s="42">
        <v>30000</v>
      </c>
      <c r="K226" s="42">
        <v>30000</v>
      </c>
      <c r="L226" s="42">
        <v>30000</v>
      </c>
      <c r="M226" s="42">
        <v>30000</v>
      </c>
      <c r="N226" s="42">
        <v>30000</v>
      </c>
      <c r="O226" s="42">
        <v>30000</v>
      </c>
    </row>
    <row r="227" spans="1:15" s="13" customFormat="1" ht="12.75" customHeight="1">
      <c r="A227" s="16" t="s">
        <v>500</v>
      </c>
      <c r="B227" s="17" t="s">
        <v>193</v>
      </c>
      <c r="C227" s="42">
        <f t="shared" si="31"/>
        <v>480000</v>
      </c>
      <c r="D227" s="42">
        <v>10000</v>
      </c>
      <c r="E227" s="42">
        <v>10000</v>
      </c>
      <c r="F227" s="42">
        <v>10000</v>
      </c>
      <c r="G227" s="42">
        <v>50000</v>
      </c>
      <c r="H227" s="42">
        <v>50000</v>
      </c>
      <c r="I227" s="42">
        <v>50000</v>
      </c>
      <c r="J227" s="42">
        <v>50000</v>
      </c>
      <c r="K227" s="42">
        <v>50000</v>
      </c>
      <c r="L227" s="42">
        <v>50000</v>
      </c>
      <c r="M227" s="42">
        <v>50000</v>
      </c>
      <c r="N227" s="42">
        <v>50000</v>
      </c>
      <c r="O227" s="42">
        <v>50000</v>
      </c>
    </row>
    <row r="228" spans="1:15" s="13" customFormat="1" ht="12.75" customHeight="1">
      <c r="A228" s="16" t="s">
        <v>501</v>
      </c>
      <c r="B228" s="17" t="s">
        <v>194</v>
      </c>
      <c r="C228" s="42">
        <f t="shared" si="31"/>
        <v>92318.05999999998</v>
      </c>
      <c r="D228" s="42">
        <v>7693.19</v>
      </c>
      <c r="E228" s="42">
        <v>7693.17</v>
      </c>
      <c r="F228" s="42">
        <v>7693.17</v>
      </c>
      <c r="G228" s="42">
        <v>7693.17</v>
      </c>
      <c r="H228" s="42">
        <v>7693.17</v>
      </c>
      <c r="I228" s="42">
        <v>7693.17</v>
      </c>
      <c r="J228" s="42">
        <v>7693.17</v>
      </c>
      <c r="K228" s="42">
        <v>7693.17</v>
      </c>
      <c r="L228" s="42">
        <v>7693.17</v>
      </c>
      <c r="M228" s="42">
        <v>7693.17</v>
      </c>
      <c r="N228" s="42">
        <v>7693.17</v>
      </c>
      <c r="O228" s="42">
        <v>7693.17</v>
      </c>
    </row>
    <row r="229" spans="1:15" s="13" customFormat="1" ht="12.75" customHeight="1">
      <c r="A229" s="16" t="s">
        <v>502</v>
      </c>
      <c r="B229" s="17" t="s">
        <v>195</v>
      </c>
      <c r="C229" s="42">
        <f t="shared" si="31"/>
        <v>18000</v>
      </c>
      <c r="D229" s="42">
        <v>0</v>
      </c>
      <c r="E229" s="42">
        <v>0</v>
      </c>
      <c r="F229" s="42">
        <v>0</v>
      </c>
      <c r="G229" s="42">
        <v>6000</v>
      </c>
      <c r="H229" s="42">
        <v>0</v>
      </c>
      <c r="I229" s="42">
        <v>5000</v>
      </c>
      <c r="J229" s="42">
        <v>0</v>
      </c>
      <c r="K229" s="42">
        <v>7000</v>
      </c>
      <c r="L229" s="42">
        <v>0</v>
      </c>
      <c r="M229" s="42">
        <v>0</v>
      </c>
      <c r="N229" s="42">
        <v>0</v>
      </c>
      <c r="O229" s="42">
        <v>0</v>
      </c>
    </row>
    <row r="230" spans="1:15" s="13" customFormat="1" ht="12.75" customHeight="1">
      <c r="A230" s="16" t="s">
        <v>503</v>
      </c>
      <c r="B230" s="17" t="s">
        <v>196</v>
      </c>
      <c r="C230" s="42">
        <f t="shared" si="31"/>
        <v>108000</v>
      </c>
      <c r="D230" s="42">
        <v>9000</v>
      </c>
      <c r="E230" s="42">
        <v>9000</v>
      </c>
      <c r="F230" s="42">
        <v>9000</v>
      </c>
      <c r="G230" s="42">
        <v>9000</v>
      </c>
      <c r="H230" s="42">
        <v>9000</v>
      </c>
      <c r="I230" s="42">
        <v>9000</v>
      </c>
      <c r="J230" s="42">
        <v>9000</v>
      </c>
      <c r="K230" s="42">
        <v>9000</v>
      </c>
      <c r="L230" s="42">
        <v>9000</v>
      </c>
      <c r="M230" s="42">
        <v>9000</v>
      </c>
      <c r="N230" s="42">
        <v>9000</v>
      </c>
      <c r="O230" s="42">
        <v>9000</v>
      </c>
    </row>
    <row r="231" spans="1:15" s="13" customFormat="1" ht="12.75" customHeight="1">
      <c r="A231" s="16" t="s">
        <v>504</v>
      </c>
      <c r="B231" s="17" t="s">
        <v>197</v>
      </c>
      <c r="C231" s="42">
        <f t="shared" si="31"/>
        <v>1</v>
      </c>
      <c r="D231" s="42">
        <v>1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s="13" customFormat="1" ht="12.75" customHeight="1">
      <c r="A232" s="16" t="s">
        <v>505</v>
      </c>
      <c r="B232" s="17" t="s">
        <v>198</v>
      </c>
      <c r="C232" s="42">
        <f t="shared" si="31"/>
        <v>3018669.2100000004</v>
      </c>
      <c r="D232" s="42">
        <v>127834.09</v>
      </c>
      <c r="E232" s="42">
        <v>154630.12</v>
      </c>
      <c r="F232" s="42">
        <v>265863.97</v>
      </c>
      <c r="G232" s="42">
        <v>235703.24</v>
      </c>
      <c r="H232" s="42">
        <v>296546.14</v>
      </c>
      <c r="I232" s="42">
        <v>313752.68</v>
      </c>
      <c r="J232" s="42">
        <v>244533.74</v>
      </c>
      <c r="K232" s="42">
        <v>243796.96</v>
      </c>
      <c r="L232" s="42">
        <v>261460.51</v>
      </c>
      <c r="M232" s="42">
        <v>337482.37</v>
      </c>
      <c r="N232" s="42">
        <v>370478.74</v>
      </c>
      <c r="O232" s="42">
        <v>166586.65</v>
      </c>
    </row>
    <row r="233" spans="1:15" s="13" customFormat="1" ht="12.75" customHeight="1">
      <c r="A233" s="16" t="s">
        <v>506</v>
      </c>
      <c r="B233" s="17" t="s">
        <v>199</v>
      </c>
      <c r="C233" s="42">
        <f t="shared" si="31"/>
        <v>30111.480000000007</v>
      </c>
      <c r="D233" s="42">
        <v>0</v>
      </c>
      <c r="E233" s="42">
        <v>2737.48</v>
      </c>
      <c r="F233" s="42">
        <v>2737.4</v>
      </c>
      <c r="G233" s="42">
        <v>2737.4</v>
      </c>
      <c r="H233" s="42">
        <v>2737.4</v>
      </c>
      <c r="I233" s="42">
        <v>2737.4</v>
      </c>
      <c r="J233" s="42">
        <v>2737.4</v>
      </c>
      <c r="K233" s="42">
        <v>2737.4</v>
      </c>
      <c r="L233" s="42">
        <v>2737.4</v>
      </c>
      <c r="M233" s="42">
        <v>2737.4</v>
      </c>
      <c r="N233" s="42">
        <v>2737.4</v>
      </c>
      <c r="O233" s="42">
        <v>2737.4</v>
      </c>
    </row>
    <row r="234" spans="1:15" s="13" customFormat="1" ht="12.75" customHeight="1">
      <c r="A234" s="16" t="s">
        <v>507</v>
      </c>
      <c r="B234" s="17" t="s">
        <v>200</v>
      </c>
      <c r="C234" s="42">
        <f t="shared" si="31"/>
        <v>1</v>
      </c>
      <c r="D234" s="42">
        <v>1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5">
        <v>0</v>
      </c>
      <c r="O234" s="45">
        <v>0</v>
      </c>
    </row>
    <row r="235" spans="1:15" s="13" customFormat="1" ht="12.75" customHeight="1">
      <c r="A235" s="11" t="s">
        <v>508</v>
      </c>
      <c r="B235" s="12" t="s">
        <v>201</v>
      </c>
      <c r="C235" s="40">
        <f>+C236</f>
        <v>104001</v>
      </c>
      <c r="D235" s="40">
        <f aca="true" t="shared" si="40" ref="D235:O235">+D236</f>
        <v>1</v>
      </c>
      <c r="E235" s="40">
        <f t="shared" si="40"/>
        <v>15200</v>
      </c>
      <c r="F235" s="40">
        <f t="shared" si="40"/>
        <v>0</v>
      </c>
      <c r="G235" s="40">
        <f t="shared" si="40"/>
        <v>0</v>
      </c>
      <c r="H235" s="40">
        <f t="shared" si="40"/>
        <v>9200</v>
      </c>
      <c r="I235" s="40">
        <f t="shared" si="40"/>
        <v>0</v>
      </c>
      <c r="J235" s="40">
        <f t="shared" si="40"/>
        <v>18000</v>
      </c>
      <c r="K235" s="40">
        <f t="shared" si="40"/>
        <v>9500</v>
      </c>
      <c r="L235" s="40">
        <f t="shared" si="40"/>
        <v>15400</v>
      </c>
      <c r="M235" s="40">
        <f t="shared" si="40"/>
        <v>14200</v>
      </c>
      <c r="N235" s="40">
        <f t="shared" si="40"/>
        <v>10500</v>
      </c>
      <c r="O235" s="40">
        <f t="shared" si="40"/>
        <v>12000</v>
      </c>
    </row>
    <row r="236" spans="1:15" s="13" customFormat="1" ht="12.75" customHeight="1">
      <c r="A236" s="14" t="s">
        <v>509</v>
      </c>
      <c r="B236" s="15" t="s">
        <v>201</v>
      </c>
      <c r="C236" s="41">
        <f>SUM(C237:C238)</f>
        <v>104001</v>
      </c>
      <c r="D236" s="41">
        <f aca="true" t="shared" si="41" ref="D236:O236">SUM(D237:D238)</f>
        <v>1</v>
      </c>
      <c r="E236" s="41">
        <f t="shared" si="41"/>
        <v>15200</v>
      </c>
      <c r="F236" s="41">
        <f t="shared" si="41"/>
        <v>0</v>
      </c>
      <c r="G236" s="41">
        <f t="shared" si="41"/>
        <v>0</v>
      </c>
      <c r="H236" s="41">
        <f t="shared" si="41"/>
        <v>9200</v>
      </c>
      <c r="I236" s="41">
        <f t="shared" si="41"/>
        <v>0</v>
      </c>
      <c r="J236" s="41">
        <f t="shared" si="41"/>
        <v>18000</v>
      </c>
      <c r="K236" s="41">
        <f t="shared" si="41"/>
        <v>9500</v>
      </c>
      <c r="L236" s="41">
        <f t="shared" si="41"/>
        <v>15400</v>
      </c>
      <c r="M236" s="41">
        <f t="shared" si="41"/>
        <v>14200</v>
      </c>
      <c r="N236" s="41">
        <f t="shared" si="41"/>
        <v>10500</v>
      </c>
      <c r="O236" s="41">
        <f t="shared" si="41"/>
        <v>12000</v>
      </c>
    </row>
    <row r="237" spans="1:15" s="13" customFormat="1" ht="12.75" customHeight="1">
      <c r="A237" s="16" t="s">
        <v>510</v>
      </c>
      <c r="B237" s="17" t="s">
        <v>202</v>
      </c>
      <c r="C237" s="42">
        <f t="shared" si="31"/>
        <v>1</v>
      </c>
      <c r="D237" s="42">
        <v>1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/>
      <c r="M237" s="42">
        <v>0</v>
      </c>
      <c r="N237" s="45">
        <v>0</v>
      </c>
      <c r="O237" s="45">
        <v>0</v>
      </c>
    </row>
    <row r="238" spans="1:15" s="13" customFormat="1" ht="12.75" customHeight="1">
      <c r="A238" s="16" t="s">
        <v>511</v>
      </c>
      <c r="B238" s="17" t="s">
        <v>203</v>
      </c>
      <c r="C238" s="42">
        <f t="shared" si="31"/>
        <v>104000</v>
      </c>
      <c r="D238" s="42">
        <v>0</v>
      </c>
      <c r="E238" s="42">
        <v>15200</v>
      </c>
      <c r="F238" s="42">
        <v>0</v>
      </c>
      <c r="G238" s="42">
        <v>0</v>
      </c>
      <c r="H238" s="42">
        <v>9200</v>
      </c>
      <c r="I238" s="42">
        <v>0</v>
      </c>
      <c r="J238" s="42">
        <v>18000</v>
      </c>
      <c r="K238" s="42">
        <v>9500</v>
      </c>
      <c r="L238" s="42">
        <v>15400</v>
      </c>
      <c r="M238" s="42">
        <v>14200</v>
      </c>
      <c r="N238" s="45">
        <v>10500</v>
      </c>
      <c r="O238" s="45">
        <v>12000</v>
      </c>
    </row>
    <row r="239" spans="1:15" s="13" customFormat="1" ht="21" customHeight="1">
      <c r="A239" s="11" t="s">
        <v>611</v>
      </c>
      <c r="B239" s="12" t="s">
        <v>645</v>
      </c>
      <c r="C239" s="40">
        <f>+C240+C242+C244</f>
        <v>699704.2699999999</v>
      </c>
      <c r="D239" s="40">
        <f aca="true" t="shared" si="42" ref="D239:O239">+D240+D242+D244</f>
        <v>21795.050000000003</v>
      </c>
      <c r="E239" s="40">
        <f t="shared" si="42"/>
        <v>38063.33</v>
      </c>
      <c r="F239" s="40">
        <f t="shared" si="42"/>
        <v>70528.62</v>
      </c>
      <c r="G239" s="40">
        <f t="shared" si="42"/>
        <v>40019.82</v>
      </c>
      <c r="H239" s="40">
        <f t="shared" si="42"/>
        <v>90425.66</v>
      </c>
      <c r="I239" s="40">
        <f t="shared" si="42"/>
        <v>65651.13</v>
      </c>
      <c r="J239" s="40">
        <f t="shared" si="42"/>
        <v>34479.7</v>
      </c>
      <c r="K239" s="40">
        <f t="shared" si="42"/>
        <v>52429.07</v>
      </c>
      <c r="L239" s="40">
        <f t="shared" si="42"/>
        <v>56088.93</v>
      </c>
      <c r="M239" s="40">
        <f t="shared" si="42"/>
        <v>70995.08</v>
      </c>
      <c r="N239" s="40">
        <f t="shared" si="42"/>
        <v>108926.72</v>
      </c>
      <c r="O239" s="40">
        <f t="shared" si="42"/>
        <v>50301.16</v>
      </c>
    </row>
    <row r="240" spans="1:15" s="13" customFormat="1" ht="12" customHeight="1">
      <c r="A240" s="14" t="s">
        <v>512</v>
      </c>
      <c r="B240" s="15" t="s">
        <v>204</v>
      </c>
      <c r="C240" s="41">
        <f>+C241</f>
        <v>449988.11999999994</v>
      </c>
      <c r="D240" s="41">
        <f aca="true" t="shared" si="43" ref="D240:O240">+D241</f>
        <v>10588.52</v>
      </c>
      <c r="E240" s="41">
        <f t="shared" si="43"/>
        <v>18357.91</v>
      </c>
      <c r="F240" s="41">
        <f t="shared" si="43"/>
        <v>60823.2</v>
      </c>
      <c r="G240" s="41">
        <f t="shared" si="43"/>
        <v>28814.4</v>
      </c>
      <c r="H240" s="41">
        <f t="shared" si="43"/>
        <v>47720.24</v>
      </c>
      <c r="I240" s="41">
        <f t="shared" si="43"/>
        <v>49195.71</v>
      </c>
      <c r="J240" s="41">
        <f t="shared" si="43"/>
        <v>10774.28</v>
      </c>
      <c r="K240" s="41">
        <f t="shared" si="43"/>
        <v>30723.65</v>
      </c>
      <c r="L240" s="41">
        <f t="shared" si="43"/>
        <v>47383.51</v>
      </c>
      <c r="M240" s="41">
        <f t="shared" si="43"/>
        <v>54789.66</v>
      </c>
      <c r="N240" s="41">
        <f t="shared" si="43"/>
        <v>67721.3</v>
      </c>
      <c r="O240" s="41">
        <f t="shared" si="43"/>
        <v>23095.74</v>
      </c>
    </row>
    <row r="241" spans="1:15" s="13" customFormat="1" ht="12.75" customHeight="1">
      <c r="A241" s="16" t="s">
        <v>513</v>
      </c>
      <c r="B241" s="17" t="s">
        <v>205</v>
      </c>
      <c r="C241" s="42">
        <f t="shared" si="31"/>
        <v>449988.11999999994</v>
      </c>
      <c r="D241" s="42">
        <v>10588.52</v>
      </c>
      <c r="E241" s="42">
        <v>18357.91</v>
      </c>
      <c r="F241" s="42">
        <v>60823.2</v>
      </c>
      <c r="G241" s="42">
        <v>28814.4</v>
      </c>
      <c r="H241" s="42">
        <v>47720.24</v>
      </c>
      <c r="I241" s="42">
        <v>49195.71</v>
      </c>
      <c r="J241" s="42">
        <v>10774.28</v>
      </c>
      <c r="K241" s="42">
        <v>30723.65</v>
      </c>
      <c r="L241" s="42">
        <v>47383.51</v>
      </c>
      <c r="M241" s="42">
        <v>54789.66</v>
      </c>
      <c r="N241" s="42">
        <v>67721.3</v>
      </c>
      <c r="O241" s="42">
        <v>23095.74</v>
      </c>
    </row>
    <row r="242" spans="1:15" s="13" customFormat="1" ht="12.75" customHeight="1">
      <c r="A242" s="14" t="s">
        <v>514</v>
      </c>
      <c r="B242" s="15" t="s">
        <v>206</v>
      </c>
      <c r="C242" s="41">
        <f>+C243</f>
        <v>1</v>
      </c>
      <c r="D242" s="41">
        <f aca="true" t="shared" si="44" ref="D242:O242">+D243</f>
        <v>1</v>
      </c>
      <c r="E242" s="41">
        <f t="shared" si="44"/>
        <v>0</v>
      </c>
      <c r="F242" s="41">
        <f t="shared" si="44"/>
        <v>0</v>
      </c>
      <c r="G242" s="41">
        <f t="shared" si="44"/>
        <v>0</v>
      </c>
      <c r="H242" s="41">
        <f t="shared" si="44"/>
        <v>0</v>
      </c>
      <c r="I242" s="41">
        <f t="shared" si="44"/>
        <v>0</v>
      </c>
      <c r="J242" s="41">
        <f t="shared" si="44"/>
        <v>0</v>
      </c>
      <c r="K242" s="41">
        <f t="shared" si="44"/>
        <v>0</v>
      </c>
      <c r="L242" s="41">
        <f t="shared" si="44"/>
        <v>0</v>
      </c>
      <c r="M242" s="41">
        <f t="shared" si="44"/>
        <v>0</v>
      </c>
      <c r="N242" s="41">
        <f t="shared" si="44"/>
        <v>0</v>
      </c>
      <c r="O242" s="41">
        <f t="shared" si="44"/>
        <v>0</v>
      </c>
    </row>
    <row r="243" spans="1:15" s="13" customFormat="1" ht="12.75" customHeight="1">
      <c r="A243" s="16" t="s">
        <v>515</v>
      </c>
      <c r="B243" s="17" t="s">
        <v>207</v>
      </c>
      <c r="C243" s="42">
        <f t="shared" si="31"/>
        <v>1</v>
      </c>
      <c r="D243" s="42">
        <v>1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s="13" customFormat="1" ht="12.75" customHeight="1">
      <c r="A244" s="14" t="s">
        <v>516</v>
      </c>
      <c r="B244" s="15" t="s">
        <v>208</v>
      </c>
      <c r="C244" s="41">
        <f>SUM(C245:C246)</f>
        <v>249715.14999999997</v>
      </c>
      <c r="D244" s="41">
        <f aca="true" t="shared" si="45" ref="D244:O244">SUM(D245:D246)</f>
        <v>11205.53</v>
      </c>
      <c r="E244" s="41">
        <f t="shared" si="45"/>
        <v>19705.42</v>
      </c>
      <c r="F244" s="41">
        <f t="shared" si="45"/>
        <v>9705.42</v>
      </c>
      <c r="G244" s="41">
        <f t="shared" si="45"/>
        <v>11205.42</v>
      </c>
      <c r="H244" s="41">
        <f t="shared" si="45"/>
        <v>42705.42</v>
      </c>
      <c r="I244" s="41">
        <f t="shared" si="45"/>
        <v>16455.42</v>
      </c>
      <c r="J244" s="41">
        <f t="shared" si="45"/>
        <v>23705.42</v>
      </c>
      <c r="K244" s="41">
        <f t="shared" si="45"/>
        <v>21705.42</v>
      </c>
      <c r="L244" s="41">
        <f t="shared" si="45"/>
        <v>8705.42</v>
      </c>
      <c r="M244" s="41">
        <f t="shared" si="45"/>
        <v>16205.42</v>
      </c>
      <c r="N244" s="41">
        <f t="shared" si="45"/>
        <v>41205.42</v>
      </c>
      <c r="O244" s="41">
        <f t="shared" si="45"/>
        <v>27205.42</v>
      </c>
    </row>
    <row r="245" spans="1:15" s="13" customFormat="1" ht="12.75" customHeight="1">
      <c r="A245" s="16" t="s">
        <v>517</v>
      </c>
      <c r="B245" s="17" t="s">
        <v>209</v>
      </c>
      <c r="C245" s="42">
        <f t="shared" si="31"/>
        <v>85000</v>
      </c>
      <c r="D245" s="42">
        <v>10000</v>
      </c>
      <c r="E245" s="42">
        <v>0</v>
      </c>
      <c r="F245" s="42">
        <v>0</v>
      </c>
      <c r="G245" s="42">
        <v>10000</v>
      </c>
      <c r="H245" s="42">
        <v>15000</v>
      </c>
      <c r="I245" s="42">
        <v>0</v>
      </c>
      <c r="J245" s="42">
        <v>15000</v>
      </c>
      <c r="K245" s="42">
        <v>0</v>
      </c>
      <c r="L245" s="42">
        <v>0</v>
      </c>
      <c r="M245" s="42">
        <v>10000</v>
      </c>
      <c r="N245" s="42">
        <v>15000</v>
      </c>
      <c r="O245" s="42">
        <v>10000</v>
      </c>
    </row>
    <row r="246" spans="1:15" s="13" customFormat="1" ht="12.75" customHeight="1">
      <c r="A246" s="16" t="s">
        <v>518</v>
      </c>
      <c r="B246" s="17" t="s">
        <v>210</v>
      </c>
      <c r="C246" s="42">
        <f t="shared" si="31"/>
        <v>164715.14999999997</v>
      </c>
      <c r="D246" s="42">
        <v>1205.53</v>
      </c>
      <c r="E246" s="42">
        <v>19705.42</v>
      </c>
      <c r="F246" s="42">
        <v>9705.42</v>
      </c>
      <c r="G246" s="42">
        <v>1205.42</v>
      </c>
      <c r="H246" s="42">
        <v>27705.42</v>
      </c>
      <c r="I246" s="42">
        <v>16455.42</v>
      </c>
      <c r="J246" s="42">
        <v>8705.42</v>
      </c>
      <c r="K246" s="42">
        <v>21705.42</v>
      </c>
      <c r="L246" s="42">
        <v>8705.42</v>
      </c>
      <c r="M246" s="42">
        <v>6205.42</v>
      </c>
      <c r="N246" s="45">
        <v>26205.42</v>
      </c>
      <c r="O246" s="45">
        <v>17205.42</v>
      </c>
    </row>
    <row r="247" spans="1:15" s="13" customFormat="1" ht="21" customHeight="1">
      <c r="A247" s="11" t="s">
        <v>612</v>
      </c>
      <c r="B247" s="12" t="s">
        <v>646</v>
      </c>
      <c r="C247" s="40">
        <f>+C248</f>
        <v>1</v>
      </c>
      <c r="D247" s="40">
        <f aca="true" t="shared" si="46" ref="D247:O248">+D248</f>
        <v>1</v>
      </c>
      <c r="E247" s="40">
        <f t="shared" si="46"/>
        <v>0</v>
      </c>
      <c r="F247" s="40">
        <f t="shared" si="46"/>
        <v>0</v>
      </c>
      <c r="G247" s="40">
        <f t="shared" si="46"/>
        <v>0</v>
      </c>
      <c r="H247" s="40">
        <f t="shared" si="46"/>
        <v>0</v>
      </c>
      <c r="I247" s="40">
        <f t="shared" si="46"/>
        <v>0</v>
      </c>
      <c r="J247" s="40">
        <f t="shared" si="46"/>
        <v>0</v>
      </c>
      <c r="K247" s="40">
        <f t="shared" si="46"/>
        <v>0</v>
      </c>
      <c r="L247" s="40">
        <f t="shared" si="46"/>
        <v>0</v>
      </c>
      <c r="M247" s="40">
        <f t="shared" si="46"/>
        <v>0</v>
      </c>
      <c r="N247" s="40">
        <f t="shared" si="46"/>
        <v>0</v>
      </c>
      <c r="O247" s="40">
        <f t="shared" si="46"/>
        <v>0</v>
      </c>
    </row>
    <row r="248" spans="1:15" s="13" customFormat="1" ht="12.75" customHeight="1">
      <c r="A248" s="14" t="s">
        <v>519</v>
      </c>
      <c r="B248" s="15" t="s">
        <v>211</v>
      </c>
      <c r="C248" s="41">
        <f>+C249</f>
        <v>1</v>
      </c>
      <c r="D248" s="41">
        <f t="shared" si="46"/>
        <v>1</v>
      </c>
      <c r="E248" s="41">
        <f t="shared" si="46"/>
        <v>0</v>
      </c>
      <c r="F248" s="41">
        <f t="shared" si="46"/>
        <v>0</v>
      </c>
      <c r="G248" s="41">
        <f t="shared" si="46"/>
        <v>0</v>
      </c>
      <c r="H248" s="41">
        <f t="shared" si="46"/>
        <v>0</v>
      </c>
      <c r="I248" s="41">
        <f t="shared" si="46"/>
        <v>0</v>
      </c>
      <c r="J248" s="41">
        <f t="shared" si="46"/>
        <v>0</v>
      </c>
      <c r="K248" s="41">
        <f t="shared" si="46"/>
        <v>0</v>
      </c>
      <c r="L248" s="41">
        <f t="shared" si="46"/>
        <v>0</v>
      </c>
      <c r="M248" s="41">
        <f t="shared" si="46"/>
        <v>0</v>
      </c>
      <c r="N248" s="41">
        <f t="shared" si="46"/>
        <v>0</v>
      </c>
      <c r="O248" s="41">
        <f t="shared" si="46"/>
        <v>0</v>
      </c>
    </row>
    <row r="249" spans="1:15" s="13" customFormat="1" ht="12.75" customHeight="1">
      <c r="A249" s="16" t="s">
        <v>520</v>
      </c>
      <c r="B249" s="17" t="s">
        <v>211</v>
      </c>
      <c r="C249" s="42">
        <f t="shared" si="31"/>
        <v>1</v>
      </c>
      <c r="D249" s="42">
        <v>1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s="13" customFormat="1" ht="12.75" customHeight="1">
      <c r="A250" s="11" t="s">
        <v>521</v>
      </c>
      <c r="B250" s="12" t="s">
        <v>647</v>
      </c>
      <c r="C250" s="40">
        <f>+C251+C257+C267</f>
        <v>2623047.89</v>
      </c>
      <c r="D250" s="40">
        <f aca="true" t="shared" si="47" ref="D250:O250">+D251+D257+D267</f>
        <v>233246.89</v>
      </c>
      <c r="E250" s="40">
        <f t="shared" si="47"/>
        <v>141164.02</v>
      </c>
      <c r="F250" s="40">
        <f t="shared" si="47"/>
        <v>151664.25</v>
      </c>
      <c r="G250" s="40">
        <f t="shared" si="47"/>
        <v>92415.29000000001</v>
      </c>
      <c r="H250" s="40">
        <f t="shared" si="47"/>
        <v>140707.46</v>
      </c>
      <c r="I250" s="40">
        <f t="shared" si="47"/>
        <v>127581.48</v>
      </c>
      <c r="J250" s="40">
        <f t="shared" si="47"/>
        <v>235573.66999999998</v>
      </c>
      <c r="K250" s="40">
        <f t="shared" si="47"/>
        <v>214334.08000000002</v>
      </c>
      <c r="L250" s="40">
        <f t="shared" si="47"/>
        <v>211344.77</v>
      </c>
      <c r="M250" s="40">
        <f t="shared" si="47"/>
        <v>193108.74</v>
      </c>
      <c r="N250" s="40">
        <f t="shared" si="47"/>
        <v>283634.45</v>
      </c>
      <c r="O250" s="40">
        <f t="shared" si="47"/>
        <v>598272.79</v>
      </c>
    </row>
    <row r="251" spans="1:15" s="13" customFormat="1" ht="12.75" customHeight="1">
      <c r="A251" s="14" t="s">
        <v>522</v>
      </c>
      <c r="B251" s="15" t="s">
        <v>212</v>
      </c>
      <c r="C251" s="41">
        <f>SUM(C252:C256)</f>
        <v>867725.6700000002</v>
      </c>
      <c r="D251" s="41">
        <f aca="true" t="shared" si="48" ref="D251:O251">SUM(D252:D256)</f>
        <v>87493.71</v>
      </c>
      <c r="E251" s="41">
        <f t="shared" si="48"/>
        <v>60770.26</v>
      </c>
      <c r="F251" s="41">
        <f t="shared" si="48"/>
        <v>56258.2</v>
      </c>
      <c r="G251" s="41">
        <f t="shared" si="48"/>
        <v>32156.49</v>
      </c>
      <c r="H251" s="41">
        <f t="shared" si="48"/>
        <v>38535.04</v>
      </c>
      <c r="I251" s="41">
        <f t="shared" si="48"/>
        <v>62569.57</v>
      </c>
      <c r="J251" s="41">
        <f t="shared" si="48"/>
        <v>52996.26</v>
      </c>
      <c r="K251" s="41">
        <f t="shared" si="48"/>
        <v>60815.380000000005</v>
      </c>
      <c r="L251" s="41">
        <f t="shared" si="48"/>
        <v>39367.12</v>
      </c>
      <c r="M251" s="41">
        <f t="shared" si="48"/>
        <v>52556.66</v>
      </c>
      <c r="N251" s="41">
        <f t="shared" si="48"/>
        <v>132931.37</v>
      </c>
      <c r="O251" s="41">
        <f t="shared" si="48"/>
        <v>191275.61</v>
      </c>
    </row>
    <row r="252" spans="1:15" s="13" customFormat="1" ht="12.75" customHeight="1">
      <c r="A252" s="16" t="s">
        <v>523</v>
      </c>
      <c r="B252" s="17" t="s">
        <v>213</v>
      </c>
      <c r="C252" s="42">
        <f t="shared" si="31"/>
        <v>374666</v>
      </c>
      <c r="D252" s="42">
        <v>29806</v>
      </c>
      <c r="E252" s="42">
        <v>16977</v>
      </c>
      <c r="F252" s="42">
        <v>21416</v>
      </c>
      <c r="G252" s="42">
        <v>5718</v>
      </c>
      <c r="H252" s="42">
        <v>5709</v>
      </c>
      <c r="I252" s="42">
        <v>2366</v>
      </c>
      <c r="J252" s="42">
        <v>4362</v>
      </c>
      <c r="K252" s="42">
        <v>10235</v>
      </c>
      <c r="L252" s="42">
        <v>5153</v>
      </c>
      <c r="M252" s="42">
        <v>10507</v>
      </c>
      <c r="N252" s="42">
        <v>97560</v>
      </c>
      <c r="O252" s="42">
        <v>164857</v>
      </c>
    </row>
    <row r="253" spans="1:15" s="13" customFormat="1" ht="12.75" customHeight="1">
      <c r="A253" s="16" t="s">
        <v>524</v>
      </c>
      <c r="B253" s="17" t="s">
        <v>214</v>
      </c>
      <c r="C253" s="42">
        <f t="shared" si="31"/>
        <v>473968.37000000005</v>
      </c>
      <c r="D253" s="42">
        <v>57159.16</v>
      </c>
      <c r="E253" s="42">
        <v>43002.68</v>
      </c>
      <c r="F253" s="42">
        <v>34842.2</v>
      </c>
      <c r="G253" s="42">
        <v>24849.06</v>
      </c>
      <c r="H253" s="42">
        <v>30637.11</v>
      </c>
      <c r="I253" s="42">
        <v>57845.1</v>
      </c>
      <c r="J253" s="42">
        <v>46957.83</v>
      </c>
      <c r="K253" s="42">
        <v>48911.200000000004</v>
      </c>
      <c r="L253" s="42">
        <v>32370.9</v>
      </c>
      <c r="M253" s="42">
        <v>39457.4</v>
      </c>
      <c r="N253" s="42">
        <v>32453.96</v>
      </c>
      <c r="O253" s="42">
        <v>25481.77</v>
      </c>
    </row>
    <row r="254" spans="1:15" s="13" customFormat="1" ht="12.75" customHeight="1">
      <c r="A254" s="16" t="s">
        <v>525</v>
      </c>
      <c r="B254" s="17" t="s">
        <v>215</v>
      </c>
      <c r="C254" s="42">
        <f t="shared" si="31"/>
        <v>1</v>
      </c>
      <c r="D254" s="42">
        <v>1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s="13" customFormat="1" ht="12.75" customHeight="1">
      <c r="A255" s="16" t="s">
        <v>526</v>
      </c>
      <c r="B255" s="17" t="s">
        <v>216</v>
      </c>
      <c r="C255" s="42">
        <f t="shared" si="31"/>
        <v>19089.3</v>
      </c>
      <c r="D255" s="42">
        <v>526.55</v>
      </c>
      <c r="E255" s="42">
        <v>790.58</v>
      </c>
      <c r="F255" s="42">
        <v>0</v>
      </c>
      <c r="G255" s="42">
        <v>1589.43</v>
      </c>
      <c r="H255" s="42">
        <v>2188.93</v>
      </c>
      <c r="I255" s="42">
        <v>2358.47</v>
      </c>
      <c r="J255" s="42">
        <v>1676.43</v>
      </c>
      <c r="K255" s="42">
        <v>1669.18</v>
      </c>
      <c r="L255" s="42">
        <v>1843.22</v>
      </c>
      <c r="M255" s="42">
        <v>2592.26</v>
      </c>
      <c r="N255" s="42">
        <v>2917.41</v>
      </c>
      <c r="O255" s="42">
        <v>936.84</v>
      </c>
    </row>
    <row r="256" spans="1:15" s="13" customFormat="1" ht="12.75" customHeight="1">
      <c r="A256" s="16" t="s">
        <v>527</v>
      </c>
      <c r="B256" s="17" t="s">
        <v>217</v>
      </c>
      <c r="C256" s="42">
        <f t="shared" si="31"/>
        <v>1</v>
      </c>
      <c r="D256" s="42">
        <v>1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</row>
    <row r="257" spans="1:15" s="13" customFormat="1" ht="12.75" customHeight="1">
      <c r="A257" s="14" t="s">
        <v>528</v>
      </c>
      <c r="B257" s="15" t="s">
        <v>218</v>
      </c>
      <c r="C257" s="41">
        <f>SUM(C258:C266)</f>
        <v>1214173.1099999999</v>
      </c>
      <c r="D257" s="41">
        <f aca="true" t="shared" si="49" ref="D257:O257">SUM(D258:D266)</f>
        <v>87923</v>
      </c>
      <c r="E257" s="41">
        <f t="shared" si="49"/>
        <v>26042.239999999998</v>
      </c>
      <c r="F257" s="41">
        <f t="shared" si="49"/>
        <v>22808.91</v>
      </c>
      <c r="G257" s="41">
        <f t="shared" si="49"/>
        <v>22542.92</v>
      </c>
      <c r="H257" s="41">
        <f t="shared" si="49"/>
        <v>63572.020000000004</v>
      </c>
      <c r="I257" s="41">
        <f t="shared" si="49"/>
        <v>30468.8</v>
      </c>
      <c r="J257" s="41">
        <f t="shared" si="49"/>
        <v>130542.02</v>
      </c>
      <c r="K257" s="41">
        <f t="shared" si="49"/>
        <v>117442.2</v>
      </c>
      <c r="L257" s="41">
        <f t="shared" si="49"/>
        <v>148711</v>
      </c>
      <c r="M257" s="41">
        <f t="shared" si="49"/>
        <v>94829</v>
      </c>
      <c r="N257" s="41">
        <f t="shared" si="49"/>
        <v>106618</v>
      </c>
      <c r="O257" s="41">
        <f t="shared" si="49"/>
        <v>362673</v>
      </c>
    </row>
    <row r="258" spans="1:15" s="13" customFormat="1" ht="12.75" customHeight="1">
      <c r="A258" s="16" t="s">
        <v>529</v>
      </c>
      <c r="B258" s="17" t="s">
        <v>219</v>
      </c>
      <c r="C258" s="42">
        <f t="shared" si="31"/>
        <v>72740.05</v>
      </c>
      <c r="D258" s="42">
        <v>2660</v>
      </c>
      <c r="E258" s="42">
        <v>3037.12</v>
      </c>
      <c r="F258" s="42">
        <v>556.95</v>
      </c>
      <c r="G258" s="42">
        <v>7264.46</v>
      </c>
      <c r="H258" s="42">
        <v>8623.01</v>
      </c>
      <c r="I258" s="42">
        <v>11307.4</v>
      </c>
      <c r="J258" s="42">
        <v>11046.01</v>
      </c>
      <c r="K258" s="42">
        <v>9348.1</v>
      </c>
      <c r="L258" s="42">
        <v>6080</v>
      </c>
      <c r="M258" s="42">
        <v>5643</v>
      </c>
      <c r="N258" s="42">
        <v>4514</v>
      </c>
      <c r="O258" s="42">
        <v>2660</v>
      </c>
    </row>
    <row r="259" spans="1:15" s="13" customFormat="1" ht="12.75" customHeight="1">
      <c r="A259" s="16" t="s">
        <v>530</v>
      </c>
      <c r="B259" s="17" t="s">
        <v>220</v>
      </c>
      <c r="C259" s="42">
        <f t="shared" si="31"/>
        <v>72740.06</v>
      </c>
      <c r="D259" s="42">
        <v>2660</v>
      </c>
      <c r="E259" s="42">
        <v>3037.12</v>
      </c>
      <c r="F259" s="42">
        <v>556.96</v>
      </c>
      <c r="G259" s="42">
        <v>7264.46</v>
      </c>
      <c r="H259" s="42">
        <v>8623.01</v>
      </c>
      <c r="I259" s="42">
        <v>11307.4</v>
      </c>
      <c r="J259" s="42">
        <v>11046.01</v>
      </c>
      <c r="K259" s="42">
        <v>9348.1</v>
      </c>
      <c r="L259" s="42">
        <v>6080</v>
      </c>
      <c r="M259" s="42">
        <v>5643</v>
      </c>
      <c r="N259" s="42">
        <v>4514</v>
      </c>
      <c r="O259" s="42">
        <v>2660</v>
      </c>
    </row>
    <row r="260" spans="1:15" s="13" customFormat="1" ht="12.75" customHeight="1">
      <c r="A260" s="16" t="s">
        <v>531</v>
      </c>
      <c r="B260" s="17" t="s">
        <v>221</v>
      </c>
      <c r="C260" s="42">
        <f t="shared" si="31"/>
        <v>1</v>
      </c>
      <c r="D260" s="42">
        <v>1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s="13" customFormat="1" ht="12.75" customHeight="1">
      <c r="A261" s="16" t="s">
        <v>532</v>
      </c>
      <c r="B261" s="17" t="s">
        <v>222</v>
      </c>
      <c r="C261" s="42">
        <f t="shared" si="31"/>
        <v>1</v>
      </c>
      <c r="D261" s="42">
        <v>1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s="13" customFormat="1" ht="12.75" customHeight="1">
      <c r="A262" s="16" t="s">
        <v>533</v>
      </c>
      <c r="B262" s="17" t="s">
        <v>223</v>
      </c>
      <c r="C262" s="42">
        <f t="shared" si="31"/>
        <v>1068687</v>
      </c>
      <c r="D262" s="42">
        <v>82597</v>
      </c>
      <c r="E262" s="42">
        <v>19968</v>
      </c>
      <c r="F262" s="42">
        <v>21695</v>
      </c>
      <c r="G262" s="42">
        <v>8014</v>
      </c>
      <c r="H262" s="42">
        <v>46326</v>
      </c>
      <c r="I262" s="42">
        <v>7854</v>
      </c>
      <c r="J262" s="42">
        <v>108450</v>
      </c>
      <c r="K262" s="42">
        <v>98746</v>
      </c>
      <c r="L262" s="42">
        <v>136551</v>
      </c>
      <c r="M262" s="42">
        <v>83543</v>
      </c>
      <c r="N262" s="42">
        <v>97590</v>
      </c>
      <c r="O262" s="42">
        <v>357353</v>
      </c>
    </row>
    <row r="263" spans="1:15" s="13" customFormat="1" ht="12.75" customHeight="1">
      <c r="A263" s="16" t="s">
        <v>534</v>
      </c>
      <c r="B263" s="17" t="s">
        <v>224</v>
      </c>
      <c r="C263" s="42">
        <f t="shared" si="31"/>
        <v>1</v>
      </c>
      <c r="D263" s="42">
        <v>1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s="13" customFormat="1" ht="12.75" customHeight="1">
      <c r="A264" s="16" t="s">
        <v>535</v>
      </c>
      <c r="B264" s="17" t="s">
        <v>225</v>
      </c>
      <c r="C264" s="42">
        <f>SUM(D264:O264)</f>
        <v>1</v>
      </c>
      <c r="D264" s="42">
        <v>1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s="13" customFormat="1" ht="12.75" customHeight="1">
      <c r="A265" s="16" t="s">
        <v>536</v>
      </c>
      <c r="B265" s="17" t="s">
        <v>226</v>
      </c>
      <c r="C265" s="42">
        <f>SUM(D265:O265)</f>
        <v>1</v>
      </c>
      <c r="D265" s="42">
        <v>1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s="13" customFormat="1" ht="12.75" customHeight="1">
      <c r="A266" s="16" t="s">
        <v>613</v>
      </c>
      <c r="B266" s="17" t="s">
        <v>227</v>
      </c>
      <c r="C266" s="42">
        <f>SUM(D266:O266)</f>
        <v>1</v>
      </c>
      <c r="D266" s="42">
        <v>1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</row>
    <row r="267" spans="1:15" s="13" customFormat="1" ht="12.75" customHeight="1">
      <c r="A267" s="14" t="s">
        <v>537</v>
      </c>
      <c r="B267" s="15" t="s">
        <v>228</v>
      </c>
      <c r="C267" s="41">
        <f>SUM(C268:C270)</f>
        <v>541149.11</v>
      </c>
      <c r="D267" s="41">
        <f aca="true" t="shared" si="50" ref="D267:O267">SUM(D268:D270)</f>
        <v>57830.18</v>
      </c>
      <c r="E267" s="41">
        <f t="shared" si="50"/>
        <v>54351.52</v>
      </c>
      <c r="F267" s="41">
        <f t="shared" si="50"/>
        <v>72597.14</v>
      </c>
      <c r="G267" s="41">
        <f t="shared" si="50"/>
        <v>37715.88</v>
      </c>
      <c r="H267" s="41">
        <f t="shared" si="50"/>
        <v>38600.4</v>
      </c>
      <c r="I267" s="41">
        <f t="shared" si="50"/>
        <v>34543.11</v>
      </c>
      <c r="J267" s="41">
        <f t="shared" si="50"/>
        <v>52035.39</v>
      </c>
      <c r="K267" s="41">
        <f t="shared" si="50"/>
        <v>36076.5</v>
      </c>
      <c r="L267" s="41">
        <f t="shared" si="50"/>
        <v>23266.65</v>
      </c>
      <c r="M267" s="41">
        <f t="shared" si="50"/>
        <v>45723.08</v>
      </c>
      <c r="N267" s="41">
        <f t="shared" si="50"/>
        <v>44085.08</v>
      </c>
      <c r="O267" s="41">
        <f t="shared" si="50"/>
        <v>44324.18</v>
      </c>
    </row>
    <row r="268" spans="1:15" s="13" customFormat="1" ht="12.75" customHeight="1">
      <c r="A268" s="16" t="s">
        <v>538</v>
      </c>
      <c r="B268" s="17" t="s">
        <v>229</v>
      </c>
      <c r="C268" s="42">
        <f>SUM(D268:O268)</f>
        <v>94058.11</v>
      </c>
      <c r="D268" s="42">
        <v>1378.18</v>
      </c>
      <c r="E268" s="42">
        <v>1522.52</v>
      </c>
      <c r="F268" s="42">
        <v>1856.14</v>
      </c>
      <c r="G268" s="42">
        <v>8836.88</v>
      </c>
      <c r="H268" s="42">
        <v>6895.4</v>
      </c>
      <c r="I268" s="42">
        <v>5617.11</v>
      </c>
      <c r="J268" s="42">
        <v>22170.39</v>
      </c>
      <c r="K268" s="42">
        <v>5378.5</v>
      </c>
      <c r="L268" s="42">
        <v>968.65</v>
      </c>
      <c r="M268" s="42">
        <v>19028.08</v>
      </c>
      <c r="N268" s="42">
        <v>19028.08</v>
      </c>
      <c r="O268" s="42">
        <v>1378.18</v>
      </c>
    </row>
    <row r="269" spans="1:15" s="13" customFormat="1" ht="12.75" customHeight="1">
      <c r="A269" s="16" t="s">
        <v>539</v>
      </c>
      <c r="B269" s="17" t="s">
        <v>230</v>
      </c>
      <c r="C269" s="42">
        <f>SUM(D269:O269)</f>
        <v>447090</v>
      </c>
      <c r="D269" s="42">
        <v>56451</v>
      </c>
      <c r="E269" s="42">
        <v>52829</v>
      </c>
      <c r="F269" s="42">
        <v>70741</v>
      </c>
      <c r="G269" s="42">
        <v>28879</v>
      </c>
      <c r="H269" s="42">
        <v>31705</v>
      </c>
      <c r="I269" s="42">
        <v>28926</v>
      </c>
      <c r="J269" s="42">
        <v>29865</v>
      </c>
      <c r="K269" s="42">
        <v>30698</v>
      </c>
      <c r="L269" s="42">
        <v>22298</v>
      </c>
      <c r="M269" s="42">
        <v>26695</v>
      </c>
      <c r="N269" s="42">
        <v>25057</v>
      </c>
      <c r="O269" s="42">
        <v>42946</v>
      </c>
    </row>
    <row r="270" spans="1:15" s="13" customFormat="1" ht="12.75" customHeight="1">
      <c r="A270" s="16" t="s">
        <v>540</v>
      </c>
      <c r="B270" s="17" t="s">
        <v>231</v>
      </c>
      <c r="C270" s="42">
        <f>SUM(D270:O270)</f>
        <v>1</v>
      </c>
      <c r="D270" s="42">
        <v>1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s="13" customFormat="1" ht="12.75" customHeight="1">
      <c r="A271" s="11" t="s">
        <v>614</v>
      </c>
      <c r="B271" s="12" t="s">
        <v>232</v>
      </c>
      <c r="C271" s="40">
        <f>+C272</f>
        <v>5153370.470000001</v>
      </c>
      <c r="D271" s="40">
        <f aca="true" t="shared" si="51" ref="D271:O271">+D272</f>
        <v>363370.22</v>
      </c>
      <c r="E271" s="40">
        <f t="shared" si="51"/>
        <v>342622.5</v>
      </c>
      <c r="F271" s="40">
        <f t="shared" si="51"/>
        <v>357148.04000000004</v>
      </c>
      <c r="G271" s="40">
        <f t="shared" si="51"/>
        <v>493606.2299999999</v>
      </c>
      <c r="H271" s="40">
        <f t="shared" si="51"/>
        <v>398124.62</v>
      </c>
      <c r="I271" s="40">
        <f t="shared" si="51"/>
        <v>317117.87</v>
      </c>
      <c r="J271" s="40">
        <f t="shared" si="51"/>
        <v>511132.42000000004</v>
      </c>
      <c r="K271" s="40">
        <f t="shared" si="51"/>
        <v>670239.7</v>
      </c>
      <c r="L271" s="40">
        <f t="shared" si="51"/>
        <v>268313.16000000003</v>
      </c>
      <c r="M271" s="40">
        <f t="shared" si="51"/>
        <v>274717.62</v>
      </c>
      <c r="N271" s="40">
        <f t="shared" si="51"/>
        <v>542712.8200000001</v>
      </c>
      <c r="O271" s="40">
        <f t="shared" si="51"/>
        <v>614265.27</v>
      </c>
    </row>
    <row r="272" spans="1:15" s="13" customFormat="1" ht="12.75" customHeight="1">
      <c r="A272" s="14" t="s">
        <v>541</v>
      </c>
      <c r="B272" s="15" t="s">
        <v>232</v>
      </c>
      <c r="C272" s="41">
        <f>SUM(C273:C277)</f>
        <v>5153370.470000001</v>
      </c>
      <c r="D272" s="41">
        <f aca="true" t="shared" si="52" ref="D272:O272">SUM(D273:D277)</f>
        <v>363370.22</v>
      </c>
      <c r="E272" s="41">
        <f t="shared" si="52"/>
        <v>342622.5</v>
      </c>
      <c r="F272" s="41">
        <f t="shared" si="52"/>
        <v>357148.04000000004</v>
      </c>
      <c r="G272" s="41">
        <f t="shared" si="52"/>
        <v>493606.2299999999</v>
      </c>
      <c r="H272" s="41">
        <f t="shared" si="52"/>
        <v>398124.62</v>
      </c>
      <c r="I272" s="41">
        <f t="shared" si="52"/>
        <v>317117.87</v>
      </c>
      <c r="J272" s="41">
        <f t="shared" si="52"/>
        <v>511132.42000000004</v>
      </c>
      <c r="K272" s="41">
        <f t="shared" si="52"/>
        <v>670239.7</v>
      </c>
      <c r="L272" s="41">
        <f t="shared" si="52"/>
        <v>268313.16000000003</v>
      </c>
      <c r="M272" s="41">
        <f t="shared" si="52"/>
        <v>274717.62</v>
      </c>
      <c r="N272" s="41">
        <f t="shared" si="52"/>
        <v>542712.8200000001</v>
      </c>
      <c r="O272" s="41">
        <f t="shared" si="52"/>
        <v>614265.27</v>
      </c>
    </row>
    <row r="273" spans="1:15" s="13" customFormat="1" ht="12.75" customHeight="1">
      <c r="A273" s="16" t="s">
        <v>542</v>
      </c>
      <c r="B273" s="17" t="s">
        <v>233</v>
      </c>
      <c r="C273" s="42">
        <f>SUM(D273:O273)</f>
        <v>934329</v>
      </c>
      <c r="D273" s="42">
        <v>56000</v>
      </c>
      <c r="E273" s="42">
        <v>25000</v>
      </c>
      <c r="F273" s="42">
        <v>57000</v>
      </c>
      <c r="G273" s="42">
        <v>70000</v>
      </c>
      <c r="H273" s="42">
        <v>55000</v>
      </c>
      <c r="I273" s="42">
        <v>47000</v>
      </c>
      <c r="J273" s="42">
        <v>225280</v>
      </c>
      <c r="K273" s="42">
        <v>224049</v>
      </c>
      <c r="L273" s="42">
        <v>30000</v>
      </c>
      <c r="M273" s="42">
        <v>35000</v>
      </c>
      <c r="N273" s="42">
        <v>30000</v>
      </c>
      <c r="O273" s="42">
        <v>80000</v>
      </c>
    </row>
    <row r="274" spans="1:15" s="13" customFormat="1" ht="12.75" customHeight="1">
      <c r="A274" s="16" t="s">
        <v>543</v>
      </c>
      <c r="B274" s="17" t="s">
        <v>234</v>
      </c>
      <c r="C274" s="42">
        <f>SUM(D274:O274)</f>
        <v>1670</v>
      </c>
      <c r="D274" s="45">
        <v>100</v>
      </c>
      <c r="E274" s="45">
        <v>380</v>
      </c>
      <c r="F274" s="45">
        <v>100</v>
      </c>
      <c r="G274" s="45">
        <v>160</v>
      </c>
      <c r="H274" s="45">
        <v>20</v>
      </c>
      <c r="I274" s="45">
        <v>80</v>
      </c>
      <c r="J274" s="45">
        <v>120</v>
      </c>
      <c r="K274" s="45">
        <v>240</v>
      </c>
      <c r="L274" s="45">
        <v>40</v>
      </c>
      <c r="M274" s="45">
        <v>160</v>
      </c>
      <c r="N274" s="45">
        <v>240</v>
      </c>
      <c r="O274" s="45">
        <v>30</v>
      </c>
    </row>
    <row r="275" spans="1:15" s="13" customFormat="1" ht="12.75" customHeight="1">
      <c r="A275" s="16" t="s">
        <v>544</v>
      </c>
      <c r="B275" s="17" t="s">
        <v>232</v>
      </c>
      <c r="C275" s="42">
        <f>SUM(D275:O275)</f>
        <v>134681.48000000004</v>
      </c>
      <c r="D275" s="42">
        <v>45000</v>
      </c>
      <c r="E275" s="42">
        <v>48022.96</v>
      </c>
      <c r="F275" s="42">
        <v>23773.79</v>
      </c>
      <c r="G275" s="42">
        <v>295.04</v>
      </c>
      <c r="H275" s="42">
        <v>14847.87</v>
      </c>
      <c r="I275" s="42">
        <v>166.01</v>
      </c>
      <c r="J275" s="42">
        <v>1200.07</v>
      </c>
      <c r="K275" s="42">
        <v>226.6</v>
      </c>
      <c r="L275" s="42">
        <v>260</v>
      </c>
      <c r="M275" s="42">
        <v>144.14</v>
      </c>
      <c r="N275" s="45">
        <v>295</v>
      </c>
      <c r="O275" s="45">
        <v>450</v>
      </c>
    </row>
    <row r="276" spans="1:15" s="13" customFormat="1" ht="12.75" customHeight="1">
      <c r="A276" s="16" t="s">
        <v>545</v>
      </c>
      <c r="B276" s="17" t="s">
        <v>235</v>
      </c>
      <c r="C276" s="42">
        <f>SUM(D276:O276)</f>
        <v>1</v>
      </c>
      <c r="D276" s="42">
        <v>1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5">
        <v>0</v>
      </c>
      <c r="O276" s="45">
        <v>0</v>
      </c>
    </row>
    <row r="277" spans="1:15" s="13" customFormat="1" ht="12.75" customHeight="1">
      <c r="A277" s="16" t="s">
        <v>546</v>
      </c>
      <c r="B277" s="17" t="s">
        <v>236</v>
      </c>
      <c r="C277" s="42">
        <f>SUM(D277:O277)</f>
        <v>4082688.99</v>
      </c>
      <c r="D277" s="42">
        <v>262269.22</v>
      </c>
      <c r="E277" s="42">
        <v>269219.54</v>
      </c>
      <c r="F277" s="42">
        <v>276274.25</v>
      </c>
      <c r="G277" s="42">
        <v>423151.18999999994</v>
      </c>
      <c r="H277" s="42">
        <v>328256.75</v>
      </c>
      <c r="I277" s="42">
        <v>269871.86</v>
      </c>
      <c r="J277" s="42">
        <v>284532.35000000003</v>
      </c>
      <c r="K277" s="42">
        <v>445724.1</v>
      </c>
      <c r="L277" s="42">
        <v>238013.16</v>
      </c>
      <c r="M277" s="42">
        <v>239413.48</v>
      </c>
      <c r="N277" s="42">
        <v>512177.82</v>
      </c>
      <c r="O277" s="42">
        <v>533785.27</v>
      </c>
    </row>
    <row r="278" spans="1:15" s="13" customFormat="1" ht="12.75" customHeight="1">
      <c r="A278" s="18" t="s">
        <v>666</v>
      </c>
      <c r="B278" s="19" t="s">
        <v>687</v>
      </c>
      <c r="C278" s="39">
        <f>+C279+C295+C300</f>
        <v>1063606579.9099998</v>
      </c>
      <c r="D278" s="39">
        <f aca="true" t="shared" si="53" ref="D278:O278">+D279+D295+D300</f>
        <v>88633884.63</v>
      </c>
      <c r="E278" s="39">
        <f t="shared" si="53"/>
        <v>88633881.39</v>
      </c>
      <c r="F278" s="39">
        <f t="shared" si="53"/>
        <v>88633881.39</v>
      </c>
      <c r="G278" s="39">
        <f t="shared" si="53"/>
        <v>88633881.39</v>
      </c>
      <c r="H278" s="39">
        <f t="shared" si="53"/>
        <v>88633881.39</v>
      </c>
      <c r="I278" s="39">
        <f t="shared" si="53"/>
        <v>88633881.39</v>
      </c>
      <c r="J278" s="39">
        <f t="shared" si="53"/>
        <v>88633881.39</v>
      </c>
      <c r="K278" s="39">
        <f t="shared" si="53"/>
        <v>88633881.39</v>
      </c>
      <c r="L278" s="39">
        <f t="shared" si="53"/>
        <v>88633881.39</v>
      </c>
      <c r="M278" s="39">
        <f t="shared" si="53"/>
        <v>88633881.39</v>
      </c>
      <c r="N278" s="39">
        <f t="shared" si="53"/>
        <v>88633881.39</v>
      </c>
      <c r="O278" s="39">
        <f t="shared" si="53"/>
        <v>88633881.38</v>
      </c>
    </row>
    <row r="279" spans="1:15" s="13" customFormat="1" ht="12.75" customHeight="1">
      <c r="A279" s="16" t="s">
        <v>547</v>
      </c>
      <c r="B279" s="22" t="s">
        <v>237</v>
      </c>
      <c r="C279" s="49">
        <f>SUM(C280:C294)</f>
        <v>792164173.1999999</v>
      </c>
      <c r="D279" s="49">
        <f aca="true" t="shared" si="54" ref="D279:O279">SUM(D280:D294)</f>
        <v>66013681.32</v>
      </c>
      <c r="E279" s="49">
        <f t="shared" si="54"/>
        <v>66013681.08</v>
      </c>
      <c r="F279" s="49">
        <f t="shared" si="54"/>
        <v>66013681.08</v>
      </c>
      <c r="G279" s="49">
        <f t="shared" si="54"/>
        <v>66013681.08</v>
      </c>
      <c r="H279" s="49">
        <f t="shared" si="54"/>
        <v>66013681.08</v>
      </c>
      <c r="I279" s="49">
        <f t="shared" si="54"/>
        <v>66013681.08</v>
      </c>
      <c r="J279" s="49">
        <f t="shared" si="54"/>
        <v>66013681.08</v>
      </c>
      <c r="K279" s="49">
        <f t="shared" si="54"/>
        <v>66013681.08</v>
      </c>
      <c r="L279" s="49">
        <f t="shared" si="54"/>
        <v>66013681.08</v>
      </c>
      <c r="M279" s="49">
        <f t="shared" si="54"/>
        <v>66013681.08</v>
      </c>
      <c r="N279" s="49">
        <f t="shared" si="54"/>
        <v>66013681.08</v>
      </c>
      <c r="O279" s="49">
        <f t="shared" si="54"/>
        <v>66013681.08</v>
      </c>
    </row>
    <row r="280" spans="1:15" s="13" customFormat="1" ht="12.75" customHeight="1">
      <c r="A280" s="16" t="s">
        <v>548</v>
      </c>
      <c r="B280" s="17" t="s">
        <v>238</v>
      </c>
      <c r="C280" s="42">
        <f>SUM(D280:O280)</f>
        <v>417281823.87999994</v>
      </c>
      <c r="D280" s="42">
        <v>34773485.36</v>
      </c>
      <c r="E280" s="42">
        <v>34773485.32</v>
      </c>
      <c r="F280" s="42">
        <v>34773485.32</v>
      </c>
      <c r="G280" s="42">
        <v>34773485.32</v>
      </c>
      <c r="H280" s="42">
        <v>34773485.32</v>
      </c>
      <c r="I280" s="42">
        <v>34773485.32</v>
      </c>
      <c r="J280" s="42">
        <v>34773485.32</v>
      </c>
      <c r="K280" s="42">
        <v>34773485.32</v>
      </c>
      <c r="L280" s="42">
        <v>34773485.32</v>
      </c>
      <c r="M280" s="42">
        <v>34773485.32</v>
      </c>
      <c r="N280" s="42">
        <v>34773485.32</v>
      </c>
      <c r="O280" s="42">
        <v>34773485.32</v>
      </c>
    </row>
    <row r="281" spans="1:15" s="13" customFormat="1" ht="12.75" customHeight="1">
      <c r="A281" s="16" t="s">
        <v>695</v>
      </c>
      <c r="B281" s="17" t="s">
        <v>239</v>
      </c>
      <c r="C281" s="42">
        <f aca="true" t="shared" si="55" ref="C281:C294">SUM(D281:O281)</f>
        <v>177590883.16</v>
      </c>
      <c r="D281" s="42">
        <v>14799240.3</v>
      </c>
      <c r="E281" s="42">
        <v>14799240.26</v>
      </c>
      <c r="F281" s="42">
        <v>14799240.26</v>
      </c>
      <c r="G281" s="42">
        <v>14799240.26</v>
      </c>
      <c r="H281" s="42">
        <v>14799240.26</v>
      </c>
      <c r="I281" s="42">
        <v>14799240.26</v>
      </c>
      <c r="J281" s="42">
        <v>14799240.26</v>
      </c>
      <c r="K281" s="42">
        <v>14799240.26</v>
      </c>
      <c r="L281" s="42">
        <v>14799240.26</v>
      </c>
      <c r="M281" s="42">
        <v>14799240.26</v>
      </c>
      <c r="N281" s="42">
        <v>14799240.26</v>
      </c>
      <c r="O281" s="42">
        <v>14799240.26</v>
      </c>
    </row>
    <row r="282" spans="1:15" s="13" customFormat="1" ht="12.75" customHeight="1">
      <c r="A282" s="16" t="s">
        <v>696</v>
      </c>
      <c r="B282" s="17" t="s">
        <v>668</v>
      </c>
      <c r="C282" s="42">
        <f t="shared" si="55"/>
        <v>30408445.740000006</v>
      </c>
      <c r="D282" s="42">
        <v>2534037.2</v>
      </c>
      <c r="E282" s="42">
        <v>2534037.14</v>
      </c>
      <c r="F282" s="42">
        <v>2534037.14</v>
      </c>
      <c r="G282" s="42">
        <v>2534037.14</v>
      </c>
      <c r="H282" s="42">
        <v>2534037.14</v>
      </c>
      <c r="I282" s="42">
        <v>2534037.14</v>
      </c>
      <c r="J282" s="42">
        <v>2534037.14</v>
      </c>
      <c r="K282" s="42">
        <v>2534037.14</v>
      </c>
      <c r="L282" s="42">
        <v>2534037.14</v>
      </c>
      <c r="M282" s="42">
        <v>2534037.14</v>
      </c>
      <c r="N282" s="42">
        <v>2534037.14</v>
      </c>
      <c r="O282" s="42">
        <v>2534037.14</v>
      </c>
    </row>
    <row r="283" spans="1:15" s="13" customFormat="1" ht="12.75" customHeight="1">
      <c r="A283" s="16" t="s">
        <v>697</v>
      </c>
      <c r="B283" s="17" t="s">
        <v>240</v>
      </c>
      <c r="C283" s="42">
        <f t="shared" si="55"/>
        <v>26107578.360000003</v>
      </c>
      <c r="D283" s="42">
        <v>2175631.53</v>
      </c>
      <c r="E283" s="42">
        <v>2175631.53</v>
      </c>
      <c r="F283" s="42">
        <v>2175631.53</v>
      </c>
      <c r="G283" s="42">
        <v>2175631.53</v>
      </c>
      <c r="H283" s="42">
        <v>2175631.53</v>
      </c>
      <c r="I283" s="42">
        <v>2175631.53</v>
      </c>
      <c r="J283" s="42">
        <v>2175631.53</v>
      </c>
      <c r="K283" s="42">
        <v>2175631.53</v>
      </c>
      <c r="L283" s="42">
        <v>2175631.53</v>
      </c>
      <c r="M283" s="42">
        <v>2175631.53</v>
      </c>
      <c r="N283" s="42">
        <v>2175631.53</v>
      </c>
      <c r="O283" s="42">
        <v>2175631.53</v>
      </c>
    </row>
    <row r="284" spans="1:15" s="13" customFormat="1" ht="12.75" customHeight="1">
      <c r="A284" s="16" t="s">
        <v>698</v>
      </c>
      <c r="B284" s="17" t="s">
        <v>669</v>
      </c>
      <c r="C284" s="42">
        <f t="shared" si="55"/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s="13" customFormat="1" ht="12.75" customHeight="1">
      <c r="A285" s="16" t="s">
        <v>699</v>
      </c>
      <c r="B285" s="17" t="s">
        <v>670</v>
      </c>
      <c r="C285" s="42">
        <f t="shared" si="55"/>
        <v>80757</v>
      </c>
      <c r="D285" s="42">
        <v>6729.75</v>
      </c>
      <c r="E285" s="42">
        <v>6729.75</v>
      </c>
      <c r="F285" s="42">
        <v>6729.75</v>
      </c>
      <c r="G285" s="42">
        <v>6729.75</v>
      </c>
      <c r="H285" s="42">
        <v>6729.75</v>
      </c>
      <c r="I285" s="42">
        <v>6729.75</v>
      </c>
      <c r="J285" s="42">
        <v>6729.75</v>
      </c>
      <c r="K285" s="42">
        <v>6729.75</v>
      </c>
      <c r="L285" s="42">
        <v>6729.75</v>
      </c>
      <c r="M285" s="42">
        <v>6729.75</v>
      </c>
      <c r="N285" s="42">
        <v>6729.75</v>
      </c>
      <c r="O285" s="42">
        <v>6729.75</v>
      </c>
    </row>
    <row r="286" spans="1:15" s="13" customFormat="1" ht="12.75" customHeight="1">
      <c r="A286" s="16" t="s">
        <v>700</v>
      </c>
      <c r="B286" s="17" t="s">
        <v>671</v>
      </c>
      <c r="C286" s="42">
        <f t="shared" si="55"/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s="13" customFormat="1" ht="12.75" customHeight="1">
      <c r="A287" s="16" t="s">
        <v>701</v>
      </c>
      <c r="B287" s="17" t="s">
        <v>672</v>
      </c>
      <c r="C287" s="42">
        <f t="shared" si="55"/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s="13" customFormat="1" ht="12.75" customHeight="1">
      <c r="A288" s="16" t="s">
        <v>702</v>
      </c>
      <c r="B288" s="17" t="s">
        <v>241</v>
      </c>
      <c r="C288" s="42">
        <f t="shared" si="55"/>
        <v>17020841.640000004</v>
      </c>
      <c r="D288" s="42">
        <v>1418403.47</v>
      </c>
      <c r="E288" s="42">
        <v>1418403.47</v>
      </c>
      <c r="F288" s="42">
        <v>1418403.47</v>
      </c>
      <c r="G288" s="42">
        <v>1418403.47</v>
      </c>
      <c r="H288" s="42">
        <v>1418403.47</v>
      </c>
      <c r="I288" s="42">
        <v>1418403.47</v>
      </c>
      <c r="J288" s="42">
        <v>1418403.47</v>
      </c>
      <c r="K288" s="42">
        <v>1418403.47</v>
      </c>
      <c r="L288" s="42">
        <v>1418403.47</v>
      </c>
      <c r="M288" s="42">
        <v>1418403.47</v>
      </c>
      <c r="N288" s="42">
        <v>1418403.47</v>
      </c>
      <c r="O288" s="42">
        <v>1418403.47</v>
      </c>
    </row>
    <row r="289" spans="1:15" s="13" customFormat="1" ht="12.75" customHeight="1">
      <c r="A289" s="16" t="s">
        <v>703</v>
      </c>
      <c r="B289" s="17" t="s">
        <v>673</v>
      </c>
      <c r="C289" s="42">
        <f t="shared" si="55"/>
        <v>109170000</v>
      </c>
      <c r="D289" s="42">
        <v>9097500</v>
      </c>
      <c r="E289" s="42">
        <v>9097500</v>
      </c>
      <c r="F289" s="42">
        <v>9097500</v>
      </c>
      <c r="G289" s="42">
        <v>9097500</v>
      </c>
      <c r="H289" s="42">
        <v>9097500</v>
      </c>
      <c r="I289" s="42">
        <v>9097500</v>
      </c>
      <c r="J289" s="42">
        <v>9097500</v>
      </c>
      <c r="K289" s="42">
        <v>9097500</v>
      </c>
      <c r="L289" s="42">
        <v>9097500</v>
      </c>
      <c r="M289" s="42">
        <v>9097500</v>
      </c>
      <c r="N289" s="42">
        <v>9097500</v>
      </c>
      <c r="O289" s="42">
        <v>9097500</v>
      </c>
    </row>
    <row r="290" spans="1:15" s="13" customFormat="1" ht="20.25" customHeight="1">
      <c r="A290" s="16" t="s">
        <v>704</v>
      </c>
      <c r="B290" s="17" t="s">
        <v>674</v>
      </c>
      <c r="C290" s="42">
        <f t="shared" si="55"/>
        <v>0</v>
      </c>
      <c r="D290" s="42">
        <v>0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</row>
    <row r="291" spans="1:15" s="13" customFormat="1" ht="12.75" customHeight="1">
      <c r="A291" s="16" t="s">
        <v>705</v>
      </c>
      <c r="B291" s="17" t="s">
        <v>688</v>
      </c>
      <c r="C291" s="42">
        <f t="shared" si="55"/>
        <v>1362126.56</v>
      </c>
      <c r="D291" s="42">
        <v>113510.62</v>
      </c>
      <c r="E291" s="42">
        <v>113510.54</v>
      </c>
      <c r="F291" s="42">
        <v>113510.54</v>
      </c>
      <c r="G291" s="42">
        <v>113510.54</v>
      </c>
      <c r="H291" s="42">
        <v>113510.54</v>
      </c>
      <c r="I291" s="42">
        <v>113510.54</v>
      </c>
      <c r="J291" s="42">
        <v>113510.54</v>
      </c>
      <c r="K291" s="42">
        <v>113510.54</v>
      </c>
      <c r="L291" s="42">
        <v>113510.54</v>
      </c>
      <c r="M291" s="42">
        <v>113510.54</v>
      </c>
      <c r="N291" s="42">
        <v>113510.54</v>
      </c>
      <c r="O291" s="42">
        <v>113510.54</v>
      </c>
    </row>
    <row r="292" spans="1:15" s="13" customFormat="1" ht="12.75" customHeight="1">
      <c r="A292" s="16" t="s">
        <v>706</v>
      </c>
      <c r="B292" s="17" t="s">
        <v>678</v>
      </c>
      <c r="C292" s="42">
        <f t="shared" si="55"/>
        <v>10947966.860000001</v>
      </c>
      <c r="D292" s="42">
        <v>912330.59</v>
      </c>
      <c r="E292" s="42">
        <v>912330.57</v>
      </c>
      <c r="F292" s="42">
        <v>912330.57</v>
      </c>
      <c r="G292" s="42">
        <v>912330.57</v>
      </c>
      <c r="H292" s="42">
        <v>912330.57</v>
      </c>
      <c r="I292" s="42">
        <v>912330.57</v>
      </c>
      <c r="J292" s="42">
        <v>912330.57</v>
      </c>
      <c r="K292" s="42">
        <v>912330.57</v>
      </c>
      <c r="L292" s="42">
        <v>912330.57</v>
      </c>
      <c r="M292" s="42">
        <v>912330.57</v>
      </c>
      <c r="N292" s="42">
        <v>912330.57</v>
      </c>
      <c r="O292" s="42">
        <v>912330.57</v>
      </c>
    </row>
    <row r="293" spans="1:15" s="13" customFormat="1" ht="12.75" customHeight="1">
      <c r="A293" s="16" t="s">
        <v>707</v>
      </c>
      <c r="B293" s="17" t="s">
        <v>677</v>
      </c>
      <c r="C293" s="42">
        <f t="shared" si="55"/>
        <v>0</v>
      </c>
      <c r="D293" s="42">
        <v>0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  <c r="J293" s="42">
        <v>0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</row>
    <row r="294" spans="1:15" s="13" customFormat="1" ht="12.75" customHeight="1">
      <c r="A294" s="16" t="s">
        <v>708</v>
      </c>
      <c r="B294" s="17" t="s">
        <v>679</v>
      </c>
      <c r="C294" s="42">
        <f t="shared" si="55"/>
        <v>2193750</v>
      </c>
      <c r="D294" s="42">
        <v>182812.5</v>
      </c>
      <c r="E294" s="42">
        <v>182812.5</v>
      </c>
      <c r="F294" s="42">
        <v>182812.5</v>
      </c>
      <c r="G294" s="42">
        <v>182812.5</v>
      </c>
      <c r="H294" s="42">
        <v>182812.5</v>
      </c>
      <c r="I294" s="42">
        <v>182812.5</v>
      </c>
      <c r="J294" s="42">
        <v>182812.5</v>
      </c>
      <c r="K294" s="42">
        <v>182812.5</v>
      </c>
      <c r="L294" s="42">
        <v>182812.5</v>
      </c>
      <c r="M294" s="42">
        <v>182812.5</v>
      </c>
      <c r="N294" s="42">
        <v>182812.5</v>
      </c>
      <c r="O294" s="42">
        <v>182812.5</v>
      </c>
    </row>
    <row r="295" spans="1:15" s="13" customFormat="1" ht="12.75" customHeight="1">
      <c r="A295" s="14" t="s">
        <v>549</v>
      </c>
      <c r="B295" s="15" t="s">
        <v>242</v>
      </c>
      <c r="C295" s="41">
        <f>SUM(C296:C299)</f>
        <v>271442403.71</v>
      </c>
      <c r="D295" s="41">
        <f aca="true" t="shared" si="56" ref="D295:O295">SUM(D296:D299)</f>
        <v>22620200.310000002</v>
      </c>
      <c r="E295" s="41">
        <f t="shared" si="56"/>
        <v>22620200.310000002</v>
      </c>
      <c r="F295" s="41">
        <f t="shared" si="56"/>
        <v>22620200.310000002</v>
      </c>
      <c r="G295" s="41">
        <f t="shared" si="56"/>
        <v>22620200.310000002</v>
      </c>
      <c r="H295" s="41">
        <f t="shared" si="56"/>
        <v>22620200.310000002</v>
      </c>
      <c r="I295" s="41">
        <f t="shared" si="56"/>
        <v>22620200.310000002</v>
      </c>
      <c r="J295" s="41">
        <f t="shared" si="56"/>
        <v>22620200.310000002</v>
      </c>
      <c r="K295" s="41">
        <f t="shared" si="56"/>
        <v>22620200.310000002</v>
      </c>
      <c r="L295" s="41">
        <f t="shared" si="56"/>
        <v>22620200.310000002</v>
      </c>
      <c r="M295" s="41">
        <f t="shared" si="56"/>
        <v>22620200.310000002</v>
      </c>
      <c r="N295" s="41">
        <f t="shared" si="56"/>
        <v>22620200.310000002</v>
      </c>
      <c r="O295" s="41">
        <f t="shared" si="56"/>
        <v>22620200.3</v>
      </c>
    </row>
    <row r="296" spans="1:15" s="13" customFormat="1" ht="18.75" customHeight="1">
      <c r="A296" s="16" t="s">
        <v>550</v>
      </c>
      <c r="B296" s="17" t="s">
        <v>243</v>
      </c>
      <c r="C296" s="42">
        <f>SUM(D296:O296)</f>
        <v>53025414.59999999</v>
      </c>
      <c r="D296" s="42">
        <v>4418784.55</v>
      </c>
      <c r="E296" s="42">
        <v>4418784.55</v>
      </c>
      <c r="F296" s="42">
        <v>4418784.55</v>
      </c>
      <c r="G296" s="42">
        <v>4418784.55</v>
      </c>
      <c r="H296" s="42">
        <v>4418784.55</v>
      </c>
      <c r="I296" s="42">
        <v>4418784.55</v>
      </c>
      <c r="J296" s="42">
        <v>4418784.55</v>
      </c>
      <c r="K296" s="42">
        <v>4418784.55</v>
      </c>
      <c r="L296" s="42">
        <v>4418784.55</v>
      </c>
      <c r="M296" s="42">
        <v>4418784.55</v>
      </c>
      <c r="N296" s="42">
        <v>4418784.55</v>
      </c>
      <c r="O296" s="42">
        <v>4418784.55</v>
      </c>
    </row>
    <row r="297" spans="1:15" s="13" customFormat="1" ht="12.75" customHeight="1">
      <c r="A297" s="16" t="s">
        <v>692</v>
      </c>
      <c r="B297" s="17" t="s">
        <v>244</v>
      </c>
      <c r="C297" s="42">
        <f>SUM(D297:O297)</f>
        <v>0</v>
      </c>
      <c r="D297" s="42">
        <v>0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</row>
    <row r="298" spans="1:15" s="13" customFormat="1" ht="18.75" customHeight="1">
      <c r="A298" s="16" t="s">
        <v>693</v>
      </c>
      <c r="B298" s="17" t="s">
        <v>245</v>
      </c>
      <c r="C298" s="42">
        <f>SUM(D298:O298)</f>
        <v>218416989.10999998</v>
      </c>
      <c r="D298" s="42">
        <v>18201415.76</v>
      </c>
      <c r="E298" s="42">
        <v>18201415.76</v>
      </c>
      <c r="F298" s="42">
        <v>18201415.76</v>
      </c>
      <c r="G298" s="42">
        <v>18201415.76</v>
      </c>
      <c r="H298" s="42">
        <v>18201415.76</v>
      </c>
      <c r="I298" s="42">
        <v>18201415.76</v>
      </c>
      <c r="J298" s="42">
        <v>18201415.76</v>
      </c>
      <c r="K298" s="42">
        <v>18201415.76</v>
      </c>
      <c r="L298" s="42">
        <v>18201415.76</v>
      </c>
      <c r="M298" s="42">
        <v>18201415.76</v>
      </c>
      <c r="N298" s="42">
        <v>18201415.76</v>
      </c>
      <c r="O298" s="42">
        <v>18201415.75</v>
      </c>
    </row>
    <row r="299" spans="1:15" s="13" customFormat="1" ht="12.75" customHeight="1">
      <c r="A299" s="16" t="s">
        <v>694</v>
      </c>
      <c r="B299" s="17" t="s">
        <v>246</v>
      </c>
      <c r="C299" s="42">
        <f>SUM(D299:O299)</f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s="13" customFormat="1" ht="12.75" customHeight="1">
      <c r="A300" s="14" t="s">
        <v>551</v>
      </c>
      <c r="B300" s="15" t="s">
        <v>247</v>
      </c>
      <c r="C300" s="41">
        <f>+C301</f>
        <v>3</v>
      </c>
      <c r="D300" s="41">
        <f aca="true" t="shared" si="57" ref="D300:O300">+D301</f>
        <v>3</v>
      </c>
      <c r="E300" s="41">
        <f t="shared" si="57"/>
        <v>0</v>
      </c>
      <c r="F300" s="41">
        <f t="shared" si="57"/>
        <v>0</v>
      </c>
      <c r="G300" s="41">
        <f t="shared" si="57"/>
        <v>0</v>
      </c>
      <c r="H300" s="41">
        <f t="shared" si="57"/>
        <v>0</v>
      </c>
      <c r="I300" s="41">
        <f t="shared" si="57"/>
        <v>0</v>
      </c>
      <c r="J300" s="41">
        <f t="shared" si="57"/>
        <v>0</v>
      </c>
      <c r="K300" s="41">
        <f t="shared" si="57"/>
        <v>0</v>
      </c>
      <c r="L300" s="41">
        <f t="shared" si="57"/>
        <v>0</v>
      </c>
      <c r="M300" s="41">
        <f t="shared" si="57"/>
        <v>0</v>
      </c>
      <c r="N300" s="41">
        <f t="shared" si="57"/>
        <v>0</v>
      </c>
      <c r="O300" s="41">
        <f t="shared" si="57"/>
        <v>0</v>
      </c>
    </row>
    <row r="301" spans="1:15" s="13" customFormat="1" ht="12.75" customHeight="1">
      <c r="A301" s="16" t="s">
        <v>552</v>
      </c>
      <c r="B301" s="22" t="s">
        <v>247</v>
      </c>
      <c r="C301" s="49">
        <f>SUM(C302:C355)</f>
        <v>3</v>
      </c>
      <c r="D301" s="49">
        <f aca="true" t="shared" si="58" ref="D301:O301">SUM(D302:D355)</f>
        <v>3</v>
      </c>
      <c r="E301" s="49">
        <f t="shared" si="58"/>
        <v>0</v>
      </c>
      <c r="F301" s="49">
        <f t="shared" si="58"/>
        <v>0</v>
      </c>
      <c r="G301" s="49">
        <f t="shared" si="58"/>
        <v>0</v>
      </c>
      <c r="H301" s="49">
        <f t="shared" si="58"/>
        <v>0</v>
      </c>
      <c r="I301" s="49">
        <f t="shared" si="58"/>
        <v>0</v>
      </c>
      <c r="J301" s="49">
        <f t="shared" si="58"/>
        <v>0</v>
      </c>
      <c r="K301" s="49">
        <f t="shared" si="58"/>
        <v>0</v>
      </c>
      <c r="L301" s="49">
        <f t="shared" si="58"/>
        <v>0</v>
      </c>
      <c r="M301" s="49">
        <f t="shared" si="58"/>
        <v>0</v>
      </c>
      <c r="N301" s="49">
        <f t="shared" si="58"/>
        <v>0</v>
      </c>
      <c r="O301" s="49">
        <f t="shared" si="58"/>
        <v>0</v>
      </c>
    </row>
    <row r="302" spans="1:15" s="13" customFormat="1" ht="12.75" customHeight="1">
      <c r="A302" s="16" t="s">
        <v>553</v>
      </c>
      <c r="B302" s="17" t="s">
        <v>248</v>
      </c>
      <c r="C302" s="42">
        <f>SUM(D302:O302)</f>
        <v>1</v>
      </c>
      <c r="D302" s="42">
        <v>1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s="13" customFormat="1" ht="12.75" customHeight="1">
      <c r="A303" s="16" t="s">
        <v>554</v>
      </c>
      <c r="B303" s="17" t="s">
        <v>249</v>
      </c>
      <c r="C303" s="42">
        <f>SUM(D303:O303)</f>
        <v>1</v>
      </c>
      <c r="D303" s="42">
        <v>1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s="13" customFormat="1" ht="12.75" customHeight="1">
      <c r="A304" s="16" t="s">
        <v>555</v>
      </c>
      <c r="B304" s="17" t="s">
        <v>250</v>
      </c>
      <c r="C304" s="42">
        <f>SUM(D304:O304)</f>
        <v>1</v>
      </c>
      <c r="D304" s="42">
        <v>1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</row>
    <row r="305" spans="1:15" s="13" customFormat="1" ht="12.75" customHeight="1">
      <c r="A305" s="16" t="s">
        <v>556</v>
      </c>
      <c r="B305" s="17" t="s">
        <v>251</v>
      </c>
      <c r="C305" s="42">
        <f>SUM(D305:O305)</f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s="13" customFormat="1" ht="12.75" customHeight="1">
      <c r="A306" s="16" t="s">
        <v>557</v>
      </c>
      <c r="B306" s="1" t="s">
        <v>616</v>
      </c>
      <c r="C306" s="42">
        <f aca="true" t="shared" si="59" ref="C306:C355">SUM(D306:O306)</f>
        <v>0</v>
      </c>
      <c r="D306" s="42">
        <v>0</v>
      </c>
      <c r="E306" s="42">
        <v>0</v>
      </c>
      <c r="F306" s="42">
        <v>0</v>
      </c>
      <c r="G306" s="42">
        <v>0</v>
      </c>
      <c r="H306" s="42">
        <v>0</v>
      </c>
      <c r="I306" s="42">
        <v>0</v>
      </c>
      <c r="J306" s="42">
        <v>0</v>
      </c>
      <c r="K306" s="42">
        <v>0</v>
      </c>
      <c r="L306" s="42">
        <v>0</v>
      </c>
      <c r="M306" s="42">
        <v>0</v>
      </c>
      <c r="N306" s="42">
        <v>0</v>
      </c>
      <c r="O306" s="42">
        <v>0</v>
      </c>
    </row>
    <row r="307" spans="1:15" s="13" customFormat="1" ht="12.75" customHeight="1">
      <c r="A307" s="16" t="s">
        <v>558</v>
      </c>
      <c r="B307" s="17" t="s">
        <v>252</v>
      </c>
      <c r="C307" s="42">
        <f t="shared" si="59"/>
        <v>0</v>
      </c>
      <c r="D307" s="42">
        <v>0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2">
        <v>0</v>
      </c>
    </row>
    <row r="308" spans="1:15" s="13" customFormat="1" ht="12.75" customHeight="1">
      <c r="A308" s="16" t="s">
        <v>559</v>
      </c>
      <c r="B308" s="1" t="s">
        <v>617</v>
      </c>
      <c r="C308" s="42">
        <f t="shared" si="59"/>
        <v>0</v>
      </c>
      <c r="D308" s="42"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s="13" customFormat="1" ht="12.75" customHeight="1">
      <c r="A309" s="16" t="s">
        <v>560</v>
      </c>
      <c r="B309" s="1" t="s">
        <v>618</v>
      </c>
      <c r="C309" s="42">
        <f t="shared" si="59"/>
        <v>0</v>
      </c>
      <c r="D309" s="42">
        <v>0</v>
      </c>
      <c r="E309" s="42">
        <v>0</v>
      </c>
      <c r="F309" s="42">
        <v>0</v>
      </c>
      <c r="G309" s="42">
        <v>0</v>
      </c>
      <c r="H309" s="42">
        <v>0</v>
      </c>
      <c r="I309" s="42">
        <v>0</v>
      </c>
      <c r="J309" s="42">
        <v>0</v>
      </c>
      <c r="K309" s="42">
        <v>0</v>
      </c>
      <c r="L309" s="42">
        <v>0</v>
      </c>
      <c r="M309" s="42">
        <v>0</v>
      </c>
      <c r="N309" s="42">
        <v>0</v>
      </c>
      <c r="O309" s="42">
        <v>0</v>
      </c>
    </row>
    <row r="310" spans="1:15" s="13" customFormat="1" ht="12.75" customHeight="1">
      <c r="A310" s="16" t="s">
        <v>561</v>
      </c>
      <c r="B310" s="1" t="s">
        <v>619</v>
      </c>
      <c r="C310" s="42">
        <f t="shared" si="59"/>
        <v>0</v>
      </c>
      <c r="D310" s="42">
        <v>0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 s="13" customFormat="1" ht="12.75" customHeight="1">
      <c r="A311" s="16" t="s">
        <v>562</v>
      </c>
      <c r="B311" s="1" t="s">
        <v>620</v>
      </c>
      <c r="C311" s="42">
        <f t="shared" si="59"/>
        <v>0</v>
      </c>
      <c r="D311" s="42">
        <v>0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 s="13" customFormat="1" ht="12.75" customHeight="1">
      <c r="A312" s="16" t="s">
        <v>563</v>
      </c>
      <c r="B312" s="1" t="s">
        <v>621</v>
      </c>
      <c r="C312" s="42">
        <f t="shared" si="59"/>
        <v>0</v>
      </c>
      <c r="D312" s="42"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s="13" customFormat="1" ht="12.75" customHeight="1">
      <c r="A313" s="16" t="s">
        <v>564</v>
      </c>
      <c r="B313" s="1" t="s">
        <v>622</v>
      </c>
      <c r="C313" s="42">
        <f t="shared" si="59"/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s="13" customFormat="1" ht="12.75" customHeight="1">
      <c r="A314" s="16" t="s">
        <v>565</v>
      </c>
      <c r="B314" s="1" t="s">
        <v>623</v>
      </c>
      <c r="C314" s="42">
        <f t="shared" si="59"/>
        <v>0</v>
      </c>
      <c r="D314" s="42">
        <v>0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0</v>
      </c>
    </row>
    <row r="315" spans="1:15" s="13" customFormat="1" ht="12.75" customHeight="1">
      <c r="A315" s="16" t="s">
        <v>566</v>
      </c>
      <c r="B315" s="1" t="s">
        <v>624</v>
      </c>
      <c r="C315" s="42">
        <f t="shared" si="59"/>
        <v>0</v>
      </c>
      <c r="D315" s="42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s="13" customFormat="1" ht="12.75" customHeight="1">
      <c r="A316" s="16" t="s">
        <v>567</v>
      </c>
      <c r="B316" s="1" t="s">
        <v>625</v>
      </c>
      <c r="C316" s="42">
        <f t="shared" si="59"/>
        <v>0</v>
      </c>
      <c r="D316" s="42">
        <v>0</v>
      </c>
      <c r="E316" s="42">
        <v>0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s="13" customFormat="1" ht="12.75" customHeight="1">
      <c r="A317" s="16" t="s">
        <v>568</v>
      </c>
      <c r="B317" s="1" t="s">
        <v>626</v>
      </c>
      <c r="C317" s="42">
        <f t="shared" si="59"/>
        <v>0</v>
      </c>
      <c r="D317" s="42">
        <v>0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</row>
    <row r="318" spans="1:15" s="13" customFormat="1" ht="12.75" customHeight="1">
      <c r="A318" s="16" t="s">
        <v>569</v>
      </c>
      <c r="B318" s="1" t="s">
        <v>627</v>
      </c>
      <c r="C318" s="42">
        <f t="shared" si="59"/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s="13" customFormat="1" ht="12.75" customHeight="1">
      <c r="A319" s="16" t="s">
        <v>570</v>
      </c>
      <c r="B319" s="1" t="s">
        <v>628</v>
      </c>
      <c r="C319" s="42">
        <f t="shared" si="59"/>
        <v>0</v>
      </c>
      <c r="D319" s="42">
        <v>0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 s="13" customFormat="1" ht="12.75" customHeight="1">
      <c r="A320" s="16" t="s">
        <v>571</v>
      </c>
      <c r="B320" s="1" t="s">
        <v>629</v>
      </c>
      <c r="C320" s="42">
        <f t="shared" si="59"/>
        <v>0</v>
      </c>
      <c r="D320" s="42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s="13" customFormat="1" ht="12.75" customHeight="1">
      <c r="A321" s="16" t="s">
        <v>572</v>
      </c>
      <c r="B321" s="17" t="s">
        <v>253</v>
      </c>
      <c r="C321" s="42">
        <f t="shared" si="59"/>
        <v>0</v>
      </c>
      <c r="D321" s="42">
        <v>0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 s="13" customFormat="1" ht="12.75" customHeight="1">
      <c r="A322" s="16" t="s">
        <v>573</v>
      </c>
      <c r="B322" s="17" t="s">
        <v>254</v>
      </c>
      <c r="C322" s="42">
        <f t="shared" si="59"/>
        <v>0</v>
      </c>
      <c r="D322" s="42">
        <v>0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s="13" customFormat="1" ht="12.75" customHeight="1">
      <c r="A323" s="16" t="s">
        <v>574</v>
      </c>
      <c r="B323" s="17" t="s">
        <v>255</v>
      </c>
      <c r="C323" s="42">
        <f t="shared" si="59"/>
        <v>0</v>
      </c>
      <c r="D323" s="42">
        <v>0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  <c r="J323" s="42">
        <v>0</v>
      </c>
      <c r="K323" s="42">
        <v>0</v>
      </c>
      <c r="L323" s="42">
        <v>0</v>
      </c>
      <c r="M323" s="42">
        <v>0</v>
      </c>
      <c r="N323" s="42">
        <v>0</v>
      </c>
      <c r="O323" s="42">
        <v>0</v>
      </c>
    </row>
    <row r="324" spans="1:15" s="13" customFormat="1" ht="12.75" customHeight="1">
      <c r="A324" s="16" t="s">
        <v>575</v>
      </c>
      <c r="B324" s="17" t="s">
        <v>256</v>
      </c>
      <c r="C324" s="42">
        <f t="shared" si="59"/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s="13" customFormat="1" ht="12.75" customHeight="1">
      <c r="A325" s="16" t="s">
        <v>576</v>
      </c>
      <c r="B325" s="17" t="s">
        <v>257</v>
      </c>
      <c r="C325" s="42">
        <f>SUM(D325:O325)</f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s="13" customFormat="1" ht="12.75" customHeight="1">
      <c r="A326" s="16" t="s">
        <v>577</v>
      </c>
      <c r="B326" s="1" t="s">
        <v>630</v>
      </c>
      <c r="C326" s="42">
        <f t="shared" si="59"/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s="13" customFormat="1" ht="12.75" customHeight="1">
      <c r="A327" s="16" t="s">
        <v>578</v>
      </c>
      <c r="B327" s="17" t="s">
        <v>258</v>
      </c>
      <c r="C327" s="42">
        <f t="shared" si="59"/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s="13" customFormat="1" ht="12.75" customHeight="1">
      <c r="A328" s="16" t="s">
        <v>579</v>
      </c>
      <c r="B328" s="17" t="s">
        <v>654</v>
      </c>
      <c r="C328" s="42">
        <f t="shared" si="59"/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s="13" customFormat="1" ht="12.75" customHeight="1">
      <c r="A329" s="16" t="s">
        <v>580</v>
      </c>
      <c r="B329" s="1" t="s">
        <v>631</v>
      </c>
      <c r="C329" s="42">
        <f t="shared" si="59"/>
        <v>0</v>
      </c>
      <c r="D329" s="42">
        <v>0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</row>
    <row r="330" spans="1:15" s="13" customFormat="1" ht="12.75" customHeight="1">
      <c r="A330" s="16" t="s">
        <v>581</v>
      </c>
      <c r="B330" s="1" t="s">
        <v>632</v>
      </c>
      <c r="C330" s="42">
        <f t="shared" si="59"/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s="13" customFormat="1" ht="12.75" customHeight="1">
      <c r="A331" s="16" t="s">
        <v>582</v>
      </c>
      <c r="B331" s="17" t="s">
        <v>259</v>
      </c>
      <c r="C331" s="42">
        <f t="shared" si="59"/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s="13" customFormat="1" ht="12.75" customHeight="1">
      <c r="A332" s="16" t="s">
        <v>583</v>
      </c>
      <c r="B332" s="1" t="s">
        <v>633</v>
      </c>
      <c r="C332" s="42">
        <f t="shared" si="59"/>
        <v>0</v>
      </c>
      <c r="D332" s="42">
        <v>0</v>
      </c>
      <c r="E332" s="42">
        <v>0</v>
      </c>
      <c r="F332" s="42">
        <v>0</v>
      </c>
      <c r="G332" s="42">
        <v>0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</row>
    <row r="333" spans="1:15" s="13" customFormat="1" ht="12.75" customHeight="1">
      <c r="A333" s="16" t="s">
        <v>584</v>
      </c>
      <c r="B333" s="17" t="s">
        <v>260</v>
      </c>
      <c r="C333" s="42">
        <f t="shared" si="59"/>
        <v>0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s="13" customFormat="1" ht="12.75" customHeight="1">
      <c r="A334" s="16" t="s">
        <v>585</v>
      </c>
      <c r="B334" s="17" t="s">
        <v>655</v>
      </c>
      <c r="C334" s="42">
        <f t="shared" si="59"/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s="13" customFormat="1" ht="12.75" customHeight="1">
      <c r="A335" s="16" t="s">
        <v>586</v>
      </c>
      <c r="B335" s="17" t="s">
        <v>261</v>
      </c>
      <c r="C335" s="42">
        <f t="shared" si="59"/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s="13" customFormat="1" ht="12.75" customHeight="1">
      <c r="A336" s="16" t="s">
        <v>587</v>
      </c>
      <c r="B336" s="1" t="s">
        <v>656</v>
      </c>
      <c r="C336" s="42">
        <f t="shared" si="59"/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s="13" customFormat="1" ht="12.75" customHeight="1">
      <c r="A337" s="16" t="s">
        <v>588</v>
      </c>
      <c r="B337" s="1" t="s">
        <v>656</v>
      </c>
      <c r="C337" s="42">
        <f t="shared" si="59"/>
        <v>0</v>
      </c>
      <c r="D337" s="42">
        <v>0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  <c r="J337" s="42">
        <v>0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</row>
    <row r="338" spans="1:15" s="13" customFormat="1" ht="12.75" customHeight="1">
      <c r="A338" s="16" t="s">
        <v>589</v>
      </c>
      <c r="B338" s="1" t="s">
        <v>634</v>
      </c>
      <c r="C338" s="42">
        <f t="shared" si="59"/>
        <v>0</v>
      </c>
      <c r="D338" s="42">
        <v>0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42">
        <v>0</v>
      </c>
    </row>
    <row r="339" spans="1:15" s="13" customFormat="1" ht="12.75" customHeight="1">
      <c r="A339" s="16" t="s">
        <v>590</v>
      </c>
      <c r="B339" s="17" t="s">
        <v>262</v>
      </c>
      <c r="C339" s="42">
        <f t="shared" si="59"/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s="13" customFormat="1" ht="12.75" customHeight="1">
      <c r="A340" s="16" t="s">
        <v>591</v>
      </c>
      <c r="B340" s="1" t="s">
        <v>635</v>
      </c>
      <c r="C340" s="42">
        <f t="shared" si="59"/>
        <v>0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s="13" customFormat="1" ht="12.75" customHeight="1">
      <c r="A341" s="16" t="s">
        <v>592</v>
      </c>
      <c r="B341" s="1" t="s">
        <v>636</v>
      </c>
      <c r="C341" s="42">
        <f t="shared" si="59"/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s="13" customFormat="1" ht="12.75" customHeight="1">
      <c r="A342" s="16" t="s">
        <v>593</v>
      </c>
      <c r="B342" s="1" t="s">
        <v>637</v>
      </c>
      <c r="C342" s="42">
        <f t="shared" si="59"/>
        <v>0</v>
      </c>
      <c r="D342" s="42">
        <v>0</v>
      </c>
      <c r="E342" s="42">
        <v>0</v>
      </c>
      <c r="F342" s="42">
        <v>0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 s="13" customFormat="1" ht="12.75" customHeight="1">
      <c r="A343" s="16" t="s">
        <v>594</v>
      </c>
      <c r="B343" s="1" t="s">
        <v>638</v>
      </c>
      <c r="C343" s="42">
        <f t="shared" si="59"/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s="13" customFormat="1" ht="12.75" customHeight="1">
      <c r="A344" s="16" t="s">
        <v>595</v>
      </c>
      <c r="B344" s="1" t="s">
        <v>639</v>
      </c>
      <c r="C344" s="42">
        <f t="shared" si="59"/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s="13" customFormat="1" ht="12.75" customHeight="1">
      <c r="A345" s="16" t="s">
        <v>596</v>
      </c>
      <c r="B345" s="1" t="s">
        <v>201</v>
      </c>
      <c r="C345" s="42">
        <f t="shared" si="59"/>
        <v>0</v>
      </c>
      <c r="D345" s="42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s="13" customFormat="1" ht="12.75" customHeight="1">
      <c r="A346" s="16" t="s">
        <v>597</v>
      </c>
      <c r="B346" s="17" t="s">
        <v>263</v>
      </c>
      <c r="C346" s="42">
        <f t="shared" si="59"/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s="13" customFormat="1" ht="12.75" customHeight="1">
      <c r="A347" s="16" t="s">
        <v>598</v>
      </c>
      <c r="B347" s="1" t="s">
        <v>640</v>
      </c>
      <c r="C347" s="42">
        <f t="shared" si="59"/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s="13" customFormat="1" ht="12.75" customHeight="1">
      <c r="A348" s="16" t="s">
        <v>599</v>
      </c>
      <c r="B348" s="17" t="s">
        <v>264</v>
      </c>
      <c r="C348" s="42">
        <f t="shared" si="59"/>
        <v>0</v>
      </c>
      <c r="D348" s="42">
        <v>0</v>
      </c>
      <c r="E348" s="42">
        <v>0</v>
      </c>
      <c r="F348" s="42">
        <v>0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</row>
    <row r="349" spans="1:15" s="13" customFormat="1" ht="12.75" customHeight="1">
      <c r="A349" s="16" t="s">
        <v>600</v>
      </c>
      <c r="B349" s="1" t="s">
        <v>641</v>
      </c>
      <c r="C349" s="42">
        <f t="shared" si="59"/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s="13" customFormat="1" ht="12.75" customHeight="1">
      <c r="A350" s="16" t="s">
        <v>601</v>
      </c>
      <c r="B350" s="1" t="s">
        <v>642</v>
      </c>
      <c r="C350" s="42">
        <f t="shared" si="59"/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s="13" customFormat="1" ht="12.75" customHeight="1">
      <c r="A351" s="16" t="s">
        <v>602</v>
      </c>
      <c r="B351" s="1" t="s">
        <v>643</v>
      </c>
      <c r="C351" s="42">
        <f t="shared" si="59"/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s="13" customFormat="1" ht="12.75" customHeight="1">
      <c r="A352" s="16" t="s">
        <v>603</v>
      </c>
      <c r="B352" s="1" t="s">
        <v>644</v>
      </c>
      <c r="C352" s="42">
        <f t="shared" si="59"/>
        <v>0</v>
      </c>
      <c r="D352" s="42">
        <v>0</v>
      </c>
      <c r="E352" s="42">
        <v>0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 s="13" customFormat="1" ht="12.75" customHeight="1">
      <c r="A353" s="16" t="s">
        <v>615</v>
      </c>
      <c r="B353" s="17" t="s">
        <v>657</v>
      </c>
      <c r="C353" s="42">
        <f t="shared" si="59"/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s="13" customFormat="1" ht="12.75" customHeight="1">
      <c r="A354" s="16" t="s">
        <v>660</v>
      </c>
      <c r="B354" s="17" t="s">
        <v>658</v>
      </c>
      <c r="C354" s="42">
        <f t="shared" si="59"/>
        <v>0</v>
      </c>
      <c r="D354" s="42">
        <v>0</v>
      </c>
      <c r="E354" s="42">
        <v>0</v>
      </c>
      <c r="F354" s="42">
        <v>0</v>
      </c>
      <c r="G354" s="42">
        <v>0</v>
      </c>
      <c r="H354" s="42">
        <v>0</v>
      </c>
      <c r="I354" s="42">
        <v>0</v>
      </c>
      <c r="J354" s="42">
        <v>0</v>
      </c>
      <c r="K354" s="42">
        <v>0</v>
      </c>
      <c r="L354" s="42">
        <v>0</v>
      </c>
      <c r="M354" s="42">
        <v>0</v>
      </c>
      <c r="N354" s="42">
        <v>0</v>
      </c>
      <c r="O354" s="42">
        <v>0</v>
      </c>
    </row>
    <row r="355" spans="1:15" s="13" customFormat="1" ht="19.5" customHeight="1">
      <c r="A355" s="16" t="s">
        <v>661</v>
      </c>
      <c r="B355" s="17" t="s">
        <v>659</v>
      </c>
      <c r="C355" s="42">
        <f t="shared" si="59"/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s="38" customFormat="1" ht="12.75" customHeight="1" thickBot="1">
      <c r="A356" s="36"/>
      <c r="B356" s="23" t="s">
        <v>691</v>
      </c>
      <c r="C356" s="37">
        <f aca="true" t="shared" si="60" ref="C356:O356">+C7+C15+C19+C206+C218+C278</f>
        <v>1303100612.4299998</v>
      </c>
      <c r="D356" s="37">
        <f t="shared" si="60"/>
        <v>130016182.75999999</v>
      </c>
      <c r="E356" s="37">
        <f t="shared" si="60"/>
        <v>121098967.22999999</v>
      </c>
      <c r="F356" s="37">
        <f t="shared" si="60"/>
        <v>113455634.17</v>
      </c>
      <c r="G356" s="37">
        <f t="shared" si="60"/>
        <v>105855656.56</v>
      </c>
      <c r="H356" s="37">
        <f t="shared" si="60"/>
        <v>105225152.47</v>
      </c>
      <c r="I356" s="37">
        <f t="shared" si="60"/>
        <v>106764581.51</v>
      </c>
      <c r="J356" s="37">
        <f t="shared" si="60"/>
        <v>104498013.73</v>
      </c>
      <c r="K356" s="37">
        <f t="shared" si="60"/>
        <v>105061781.2</v>
      </c>
      <c r="L356" s="37">
        <f t="shared" si="60"/>
        <v>102439366.83</v>
      </c>
      <c r="M356" s="37">
        <f t="shared" si="60"/>
        <v>103184388.85</v>
      </c>
      <c r="N356" s="37">
        <f t="shared" si="60"/>
        <v>102386624.79</v>
      </c>
      <c r="O356" s="37">
        <f t="shared" si="60"/>
        <v>103114262.33</v>
      </c>
    </row>
    <row r="357" spans="1:15" s="13" customFormat="1" ht="12" customHeight="1" thickTop="1">
      <c r="A357" s="33"/>
      <c r="B357" s="34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3:15" ht="12" customHeight="1"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</row>
    <row r="359" spans="2:15" ht="12" customHeight="1">
      <c r="B359" s="26" t="s">
        <v>689</v>
      </c>
      <c r="C359" s="27">
        <f>SUM(D359:O359)</f>
        <v>224024907.24000004</v>
      </c>
      <c r="D359" s="28">
        <v>18668742.27</v>
      </c>
      <c r="E359" s="28">
        <v>18668742.27</v>
      </c>
      <c r="F359" s="28">
        <v>18668742.27</v>
      </c>
      <c r="G359" s="28">
        <v>18668742.27</v>
      </c>
      <c r="H359" s="28">
        <v>18668742.27</v>
      </c>
      <c r="I359" s="28">
        <v>18668742.27</v>
      </c>
      <c r="J359" s="28">
        <v>18668742.27</v>
      </c>
      <c r="K359" s="28">
        <v>18668742.27</v>
      </c>
      <c r="L359" s="28">
        <v>18668742.27</v>
      </c>
      <c r="M359" s="28">
        <v>18668742.27</v>
      </c>
      <c r="N359" s="28">
        <v>18668742.27</v>
      </c>
      <c r="O359" s="28">
        <v>18668742.27</v>
      </c>
    </row>
    <row r="360" spans="2:15" ht="12" customHeight="1">
      <c r="B360" s="29" t="s">
        <v>690</v>
      </c>
      <c r="C360" s="30">
        <f aca="true" t="shared" si="61" ref="C360:O360">+C356+C359</f>
        <v>1527125519.6699998</v>
      </c>
      <c r="D360" s="30">
        <f t="shared" si="61"/>
        <v>148684925.03</v>
      </c>
      <c r="E360" s="30">
        <f t="shared" si="61"/>
        <v>139767709.5</v>
      </c>
      <c r="F360" s="30">
        <f t="shared" si="61"/>
        <v>132124376.44</v>
      </c>
      <c r="G360" s="30">
        <f t="shared" si="61"/>
        <v>124524398.83</v>
      </c>
      <c r="H360" s="30">
        <f t="shared" si="61"/>
        <v>123893894.74</v>
      </c>
      <c r="I360" s="30">
        <f t="shared" si="61"/>
        <v>125433323.78</v>
      </c>
      <c r="J360" s="30">
        <f t="shared" si="61"/>
        <v>123166756</v>
      </c>
      <c r="K360" s="30">
        <f t="shared" si="61"/>
        <v>123730523.47</v>
      </c>
      <c r="L360" s="30">
        <f t="shared" si="61"/>
        <v>121108109.1</v>
      </c>
      <c r="M360" s="30">
        <f t="shared" si="61"/>
        <v>121853131.11999999</v>
      </c>
      <c r="N360" s="30">
        <f t="shared" si="61"/>
        <v>121055367.06</v>
      </c>
      <c r="O360" s="30">
        <f t="shared" si="61"/>
        <v>121783004.6</v>
      </c>
    </row>
    <row r="361" spans="3:5" ht="11.25">
      <c r="C361" s="31"/>
      <c r="D361" s="31"/>
      <c r="E361" s="31"/>
    </row>
    <row r="362" ht="11.25">
      <c r="C362" s="32"/>
    </row>
    <row r="365" ht="11.25">
      <c r="D365" s="32"/>
    </row>
    <row r="367" spans="3:15" ht="11.25"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</row>
    <row r="368" spans="3:15" ht="11.25"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</row>
    <row r="369" ht="11.25">
      <c r="D369" s="32"/>
    </row>
  </sheetData>
  <sheetProtection/>
  <mergeCells count="4">
    <mergeCell ref="A1:O1"/>
    <mergeCell ref="A2:O2"/>
    <mergeCell ref="A3:O3"/>
    <mergeCell ref="A4:O4"/>
  </mergeCells>
  <printOptions/>
  <pageMargins left="0.7480314960629921" right="0.1968503937007874" top="0.1968503937007874" bottom="0.31496062992125984" header="0" footer="0.15748031496062992"/>
  <pageSetup horizontalDpi="300" verticalDpi="300" orientation="landscape" paperSize="5" scale="78" r:id="rId2"/>
  <headerFooter>
    <oddFooter>&amp;C&amp;P</oddFooter>
  </headerFooter>
  <rowBreaks count="1" manualBreakCount="1">
    <brk id="3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Mensual de Ingresos</dc:title>
  <dc:subject/>
  <dc:creator>FastReport.NET</dc:creator>
  <cp:keywords/>
  <dc:description/>
  <cp:lastModifiedBy>Juan</cp:lastModifiedBy>
  <cp:lastPrinted>2017-02-24T17:09:16Z</cp:lastPrinted>
  <dcterms:created xsi:type="dcterms:W3CDTF">2009-06-17T07:33:19Z</dcterms:created>
  <dcterms:modified xsi:type="dcterms:W3CDTF">2017-03-01T21:18:48Z</dcterms:modified>
  <cp:category/>
  <cp:version/>
  <cp:contentType/>
  <cp:contentStatus/>
</cp:coreProperties>
</file>