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610" windowHeight="6165" activeTab="0"/>
  </bookViews>
  <sheets>
    <sheet name="PRESUPUESTO OK " sheetId="1" r:id="rId1"/>
  </sheets>
  <definedNames>
    <definedName name="_xlnm.Print_Titles" localSheetId="0">'PRESUPUESTO OK '!$1:$7</definedName>
  </definedNames>
  <calcPr fullCalcOnLoad="1"/>
</workbook>
</file>

<file path=xl/sharedStrings.xml><?xml version="1.0" encoding="utf-8"?>
<sst xmlns="http://schemas.openxmlformats.org/spreadsheetml/2006/main" count="664" uniqueCount="650">
  <si>
    <t>IMPUESTO PREDIAL</t>
  </si>
  <si>
    <t>PROPIEDAD RUSTICA</t>
  </si>
  <si>
    <t>PROPIEDAD URBANA Y SUBURBANA</t>
  </si>
  <si>
    <t>IMPUESTO S/ ADQUISICION DE BIENES INMUEBLE</t>
  </si>
  <si>
    <t>IMPUESTO SOBRE ADQUISICION DE BIENES INMUEBLES</t>
  </si>
  <si>
    <t>RECARGOS</t>
  </si>
  <si>
    <t>RECARGOS DE IMPUESTO PREDIAL</t>
  </si>
  <si>
    <t>GASTOS DE EJECUCION</t>
  </si>
  <si>
    <t>GASTOS DE COB. IMPUESTO PREDIAL</t>
  </si>
  <si>
    <t>REQUERIMIENTO DE IMPUESTO PREDIAL</t>
  </si>
  <si>
    <t>EMBARGO DE IMPUESTO PREDIAL</t>
  </si>
  <si>
    <t>REMATE DE IMPUESTO PREDIAL</t>
  </si>
  <si>
    <t>ACTUALIZACIONES</t>
  </si>
  <si>
    <t>ACTUALIZACIONES DE IMPUESTO PREDIAL</t>
  </si>
  <si>
    <t>IMPUESTO PREDIAL DE EJERCICIOS ANTERIORES</t>
  </si>
  <si>
    <t>APORTACIONES GENERALES DE OBRAS</t>
  </si>
  <si>
    <t>APORTACIONES GENERALES  DE OBRAS</t>
  </si>
  <si>
    <t>APORTACIONES GENERALES DE OBRAS DE EJERCICIOS ANTERIORES</t>
  </si>
  <si>
    <t>COMERCIANTES AMBULANTES DE BIENES Y SERVICIOS, Y ESTABLECIMIENTOS QUE USEN LA VIA PUBLICA</t>
  </si>
  <si>
    <t>ESPECTACULOS PUBLICOS SIN VENTA DE BEBIDAS</t>
  </si>
  <si>
    <t>EXPEDICION DE PERM. PTOS. FIJOS SEMFI.MOV</t>
  </si>
  <si>
    <t>CUTOA DIARIA A PUESTOS FIJOS SEMIFIJOS Y</t>
  </si>
  <si>
    <t>USOS DIVERSOS BANQUETAS Y JARDINES DE EDIFICIOS</t>
  </si>
  <si>
    <t>CONSTANCIA DE PERMISOS COMERCIOS FIJOS</t>
  </si>
  <si>
    <t>PUESTOS ESTABLECIDOS EN FORMA EVENTUAL</t>
  </si>
  <si>
    <t>INST. DE JUEGOS MECANICOS EN VIA PUBLICA</t>
  </si>
  <si>
    <t>INSTALACION DE TIANGUIS</t>
  </si>
  <si>
    <t>PANTEONES</t>
  </si>
  <si>
    <t>TERRENOS PERPETUIDAD PANTEON HIDALGO</t>
  </si>
  <si>
    <t>TERRENOS PERPETUIDAD FUERA DE LA CABECERA</t>
  </si>
  <si>
    <t>TEMPORALIDAD A 6 AÑOS PANTEON HIDALGO</t>
  </si>
  <si>
    <t>TEMPORALIDAD A 6 AÑOS FUERA DE LA CABECERA</t>
  </si>
  <si>
    <t>PER. DE INST. O CONST. DE CRIPTAS PANTEON HIDALGO</t>
  </si>
  <si>
    <t>RASTRO MUNICIPAL</t>
  </si>
  <si>
    <t>MATANZA DENTRO DEL RASTRO</t>
  </si>
  <si>
    <t>ACARREO DE CARNE EN CAMIONES DEL MUNICIPIO</t>
  </si>
  <si>
    <t>ACARREO DE CARNES DE EMP O PART CON CONV</t>
  </si>
  <si>
    <t>SERVICIOS QUE SE PRESTEN EN EL INTERIOR DEL RASTRO</t>
  </si>
  <si>
    <t>VTA. DE PRODUCTOS OBTENIDOS EN EL RASTRO</t>
  </si>
  <si>
    <t>RENTA DE LOC. ANEXOS AL RASTRO MPAL.</t>
  </si>
  <si>
    <t>REFRIGERACION DE CARNES EN EL RASTRO</t>
  </si>
  <si>
    <t>MERCADOS, CENTROS DE ABASTOS Y COMERCIOS</t>
  </si>
  <si>
    <t>LOCATARIOS DE MERCADO JUAN ESCUTIA</t>
  </si>
  <si>
    <t>LOCATARIOS DE MERCADO MORELOS</t>
  </si>
  <si>
    <t>LOCATARIOS DE MERCADO AMADO NERVO</t>
  </si>
  <si>
    <t>LOCATARIOS DE MERCADOS HERIBERTO CASAS</t>
  </si>
  <si>
    <t>LOCATARIOS DEL MERCADO DEL MAR</t>
  </si>
  <si>
    <t>TITULO CONCESION</t>
  </si>
  <si>
    <t>CAMBIO DE GIRO DE MERCADOS PUBLICOS</t>
  </si>
  <si>
    <t>REPOSICION DE TARJETAS DE PAGO</t>
  </si>
  <si>
    <t>CONSTANCIAS PERSONALES</t>
  </si>
  <si>
    <t>CONSTANCIAS DE NO ADEUDOS</t>
  </si>
  <si>
    <t>SERV. DE SANITARIOS MERCADO JUAN ESCUTIA</t>
  </si>
  <si>
    <t>SERV. DE SANITARIOS MERCADO MORELOS</t>
  </si>
  <si>
    <t>SERV. DE SANITARIOS MERCADO AMADO NERVO</t>
  </si>
  <si>
    <t>SERV. DE SANITARIOS MERCADO DEL MAR</t>
  </si>
  <si>
    <t>PERMUTA DE LOCAL COMERCIAL</t>
  </si>
  <si>
    <t>REFRENDO DE TIT CONCE M. JUAN ESC Y M. MORELOS</t>
  </si>
  <si>
    <t>REFRENDO DE TIT CONCE M. JUAN P.A. H.C. A.M. DEL MAR</t>
  </si>
  <si>
    <t>REGISTRO CIVIL</t>
  </si>
  <si>
    <t>MATRIMONIOS</t>
  </si>
  <si>
    <t>DIVORCIOS</t>
  </si>
  <si>
    <t>TERRENOS DE PANTEONES</t>
  </si>
  <si>
    <t>NACIMIENTOS</t>
  </si>
  <si>
    <t>RECONOCIMIENTOS</t>
  </si>
  <si>
    <t>SERVICIOS DIVERSOS</t>
  </si>
  <si>
    <t>CATASTRO</t>
  </si>
  <si>
    <t>PLANOS DEL MUNICIPIO A DIFERENTES ESCALAS</t>
  </si>
  <si>
    <t>LEVANTAMIENTO TOPOGRAFICO</t>
  </si>
  <si>
    <t>TRAMITE DE ESCRITUR.POR CLAVE CATASTRAL</t>
  </si>
  <si>
    <t>AVALUO CATASTRAL PREDIO URBANO</t>
  </si>
  <si>
    <t>AVALUO CATASTRAL PREDIO RUSTICO</t>
  </si>
  <si>
    <t>CONSTANCIA DE REGISTRO CATASTRAL</t>
  </si>
  <si>
    <t>CONSTANCIA DE NO REGISTRO CATASTRAL</t>
  </si>
  <si>
    <t>PRESENTACION DE REGIMEN DE CONDOMINIO</t>
  </si>
  <si>
    <t>PRESENTACION DE FIDEICOMISO NO TRASLATIVO</t>
  </si>
  <si>
    <t>PRESENTACION DE SEGUNDO TESTIMONIO</t>
  </si>
  <si>
    <t>CANCELACION DE ESCRITURA POR REV.</t>
  </si>
  <si>
    <t>LIBERACION DE PATRIMONIO FAM. DE ESCRITURAS</t>
  </si>
  <si>
    <t>RECTIFICACION DE ESCRITURAS</t>
  </si>
  <si>
    <t>ESCRITURA DE PROTOCOLIZACION</t>
  </si>
  <si>
    <t>ACTUALIZACION DE CARTOGRAFIA POR VALUACION</t>
  </si>
  <si>
    <t>REVISION DE FIDEICOMISO</t>
  </si>
  <si>
    <t>SUSTITUCION DE FIDUCIARIOS O FIDEICOMITENTE</t>
  </si>
  <si>
    <t>INFORMACION GENERAL PREDIO CON NOTIFICACION</t>
  </si>
  <si>
    <t>PRESENTACION DE TESTIMONIO DE LOTIFICACION</t>
  </si>
  <si>
    <t>PRESENTACION DE TESTIMONIO POR DIVISION DE LOTE</t>
  </si>
  <si>
    <t>VALIDACION DE ACTO O DOCTO. OTORGADO FUERA</t>
  </si>
  <si>
    <t>SELLO DE ESCRITURA YA SOLVENTADA</t>
  </si>
  <si>
    <t>REIMPRESION DE COMPROBANTE DE PAGO ISABI</t>
  </si>
  <si>
    <t>TRAMITE URGENTE POR PREDIO</t>
  </si>
  <si>
    <t>REG. O MOD. PRED. EN VIAS DE REGULARIZACION</t>
  </si>
  <si>
    <t>LIBERACION DE SUSPENCION DE TRASLADO DE DOMINIO</t>
  </si>
  <si>
    <t>ELABORACION DE FICHA CATASTRAL</t>
  </si>
  <si>
    <t>SEGURIDAD PUBLICA</t>
  </si>
  <si>
    <t>SERVICIOS ESPECIALES DE SEGURIDAD PUBLICA</t>
  </si>
  <si>
    <t>DESARROLLO URBANO</t>
  </si>
  <si>
    <t>SERVICIOS DE EVALUACION DE IMPACTO AMBIENTAL</t>
  </si>
  <si>
    <t>EVALUACION DE LA MANIFESTACION DE IMPACTO</t>
  </si>
  <si>
    <t>DICTAMINACION DE FACTIBILIDAD AMBIENTAL</t>
  </si>
  <si>
    <t>EMISION DE LICENCIAS AMBIENTALES</t>
  </si>
  <si>
    <t>SERVICIOS DE DICTAMINACION FORESTAL</t>
  </si>
  <si>
    <t>LICENCIAS, PERMISOS, AUTORIZ.Y ANUENCIAS EN GRAL. PARA URBANIZ. CONTRUC. Y OTROS</t>
  </si>
  <si>
    <t>CONSTANCIA DE COMPATIBILIDAD URBANISTICA</t>
  </si>
  <si>
    <t>AUT. DEL PROYECTO DE FRACC Y ACCION URBANA</t>
  </si>
  <si>
    <t>AUTORIZACION PARA URBANIZACION</t>
  </si>
  <si>
    <t>AUTORIZACION DE SUBDIVISION DE PREDIOS</t>
  </si>
  <si>
    <t>AUT. P MOVIM DE TIERRAS POR M3</t>
  </si>
  <si>
    <t>AUT. P COMPACT.PAV  P EST POR M2</t>
  </si>
  <si>
    <t>INSP. OCULAR Y VERIF OBRAS DE URBANIZACION</t>
  </si>
  <si>
    <t>REVISION Y AUTORIZACION DEL PROYECTO A.</t>
  </si>
  <si>
    <t>LICENCIA DE CONSTRUCCION</t>
  </si>
  <si>
    <t>AUTORIZACION PARA CONSTRUCCION ESP. PUB. O PRIVADA</t>
  </si>
  <si>
    <t>REFRENDO DE LICENCIA, PERMISO O AUTORIZACION</t>
  </si>
  <si>
    <t>ALINEAMIENTO Y DESIGNACION DE NUMERO OFICIAL</t>
  </si>
  <si>
    <t>AUTORIZACION P/FUSIONAR O SUBDIVIDIR PREDIO</t>
  </si>
  <si>
    <t>AUTOR.BAJO REGIMEN DE PROP.EN CONDOMINIO</t>
  </si>
  <si>
    <t>OTORGAMIENTO DE CONSTANCIA O DE DICTAMEN</t>
  </si>
  <si>
    <t>COPIA DE DOCUMENTOS OFICIALES</t>
  </si>
  <si>
    <t>INSTALACION DE CASETAS TELEFONICAS</t>
  </si>
  <si>
    <t>INSTALACION DE POSTES PARA TENDIDO DE CABLE</t>
  </si>
  <si>
    <t>INSTALACION DE POSTES CON INFRAESTRUCTURA DE ALUMBRADO PUBLICO</t>
  </si>
  <si>
    <t>INSTALACION DE INFRAESTRUCTURA SUBTERRANEA</t>
  </si>
  <si>
    <t>INSTALACION DE INFRAESTRUCTURA SUPERFICIAL</t>
  </si>
  <si>
    <t>AUTORIZACION PARA INICIAR LA VENTA DE LOTES</t>
  </si>
  <si>
    <t>EMISION DE LA RESOLUCION DEFINITIVA DE AUT. DE FRACC</t>
  </si>
  <si>
    <t>LICENCIA DE USO DE SUELO</t>
  </si>
  <si>
    <t>LICENCIA DE USO DE SUELO EXTEMPORANEA</t>
  </si>
  <si>
    <t>COLOCACION DE ANUNCIOS PUBLICITARIOS</t>
  </si>
  <si>
    <t>ANUNCIOS PERMANENTES POR AÑO</t>
  </si>
  <si>
    <t>PERMISOS, LICENCIAS Y REGISTROS EN EL RAMO DE ALCOHOLES</t>
  </si>
  <si>
    <t>EVENTOS PUB. C/VTA DE BEBIDAS DE ALTA Y BAJA</t>
  </si>
  <si>
    <t>ANUENCIA O CONFORMIDAD EN RAMO DE ALCOHOLES</t>
  </si>
  <si>
    <t>TARJETA DE IDENTIFICACION DE GIRO</t>
  </si>
  <si>
    <t>LICENCIA DE FUNCIONAMIENTO EN EL RAMO DE ALCOHOLES</t>
  </si>
  <si>
    <t>ASEO PUBLICO</t>
  </si>
  <si>
    <t>RECOLECCION DE BASURA, DESECHOS O DESPER.</t>
  </si>
  <si>
    <t>LIMPIEZA DE SUPERFICIES PRIVADAS</t>
  </si>
  <si>
    <t>DEPOSITO DESECHOS EN RELLENO SANITARIO DE</t>
  </si>
  <si>
    <t>DEPOSITA BASURA RELLENO SANITARIO POR CONVENIO</t>
  </si>
  <si>
    <t>RECOLECCION DE BASURA EN EVENTOS ESPECIALES</t>
  </si>
  <si>
    <t>ACCESO A LA INFORMACION PUBLICA</t>
  </si>
  <si>
    <t>EXPEDICION DE COPIAS SIMPLES A PARTIR DE LA VEINTIUNA</t>
  </si>
  <si>
    <t>CERTIFICACION DE HOJAS</t>
  </si>
  <si>
    <t>IMPRESION DE DOCUMENTOS EN MEDIO MAGNETICO</t>
  </si>
  <si>
    <t>REPRODUCCION DE DOCUMENTOS EN MEDIO MAGNETICO</t>
  </si>
  <si>
    <t>CONSTANCIA DE BUSQUEDA DE INFRACCION</t>
  </si>
  <si>
    <t>CONSTANCIA DE BUSQUEDA DE NO INFRACCION</t>
  </si>
  <si>
    <t>CONSTANCIAS, CERTIFICACIONES Y LEGALIZACION</t>
  </si>
  <si>
    <t>CONSTANCIA DE INGRESOS</t>
  </si>
  <si>
    <t>CONSTANCIA DE DEPENDENCIA ECONOMICA</t>
  </si>
  <si>
    <t>CERTIFICACION DE FIRMAS</t>
  </si>
  <si>
    <t>CERTIFICACION DE BUSQ.DE ANTECEDENTE</t>
  </si>
  <si>
    <t>CONSTANCIA Y CERTIFICACION DE RESIDENCIA</t>
  </si>
  <si>
    <t>CERTIFICADO ANTECEDENTE DE ESCRITURA DEL</t>
  </si>
  <si>
    <t>CONSTANCIA DE BUENA CONDUCTA</t>
  </si>
  <si>
    <t>CONSTANCIA DE MODO HONESTO DE VIVIR</t>
  </si>
  <si>
    <t>CONSTANCIA DE IDENTIDAD</t>
  </si>
  <si>
    <t>CONSTANCIA DE NO REGISTRO DE SMN</t>
  </si>
  <si>
    <t>INSPECC.Y DICTAMEN DE PROTECCION CIVIL</t>
  </si>
  <si>
    <t>CERTIFICACION MEDICA</t>
  </si>
  <si>
    <t>CONSULTAS MEDICAS (AREA DENTAL)</t>
  </si>
  <si>
    <t>SERV.CENTRO ANTIRRABICO Y CONTROL CANINO</t>
  </si>
  <si>
    <t>VERIFICACION SANITARIA A COMERCIOS</t>
  </si>
  <si>
    <t>COMERCIO TEMPORAL EN TERRENOS PROPIEDAD DEL FUNDO MUNICIPAL</t>
  </si>
  <si>
    <t>PROPIEDAD URBANA FUNDO MUNICIPAL</t>
  </si>
  <si>
    <t>ARRENDAMIENTO PARA ANUNCIOS PERMANENTES</t>
  </si>
  <si>
    <t>ARRENDAMIENTO PARA ANUNCIOS EVENTUALES</t>
  </si>
  <si>
    <t>PARQUES Y JARDINES</t>
  </si>
  <si>
    <t>RECOLECCION DE RESIDUOS VEGETALES</t>
  </si>
  <si>
    <t>ESTACIONAMIENTO EXCLUSIVO EN VIA PUBLICA</t>
  </si>
  <si>
    <t>POR ESTACIONARSE EN LUGAR EXCLUSIVO</t>
  </si>
  <si>
    <t>PERMISO PARA CARGA Y DESCARGA</t>
  </si>
  <si>
    <t>REGISTRO AL PADRON DE CONTRIBUYENTES</t>
  </si>
  <si>
    <t>REGISTRO AL PADRON DE PERITOS</t>
  </si>
  <si>
    <t>INSCRIPCION AL PADRON DE PROVEEDORES</t>
  </si>
  <si>
    <t>INSCRIPCION AL PADRON DE CONTRATISTAS</t>
  </si>
  <si>
    <t>ACREDITACION Y REFREN. DE CORRESPON. DE OBRA</t>
  </si>
  <si>
    <t>OTROS DERECHOS</t>
  </si>
  <si>
    <t>PRODUCTOS FINANCIEROS</t>
  </si>
  <si>
    <t>INT. POR INVERSION GASTO CORRIENTE</t>
  </si>
  <si>
    <t>INT. POR INVERSION FONDO FEDERAL</t>
  </si>
  <si>
    <t>BONIFICACIONES BANCARIAS</t>
  </si>
  <si>
    <t>INT. POR PARTICIPACIONES  FED R 28</t>
  </si>
  <si>
    <t>OTROS PRODUCTOS</t>
  </si>
  <si>
    <t>VENTA DE PLANTAS Y ARBOLES DE VIVEROS</t>
  </si>
  <si>
    <t>COMERCIALIZACION DE PUBLICIDAD</t>
  </si>
  <si>
    <t>MULTAS, INFRACCIONES Y SANCIONES</t>
  </si>
  <si>
    <t>VIOLACIONES A LAS LEYES FISCALES</t>
  </si>
  <si>
    <t>MULTAS LOCALES SEGURIDAD PUBLICA</t>
  </si>
  <si>
    <t>MULTAS LOCALES TRANSITO MUNICIPAL</t>
  </si>
  <si>
    <t>MULTAS LOCALES INSPECCION FISCAL</t>
  </si>
  <si>
    <t>MULTAS LOCALES LICENCIAS</t>
  </si>
  <si>
    <t>MULTAS LOCALES DESARROLLO URBANO Y ECOLOGIA</t>
  </si>
  <si>
    <t>MULTAS DE PROTECCION CIVIL</t>
  </si>
  <si>
    <t>MULTAS DE ASEO PUBLICO</t>
  </si>
  <si>
    <t>MULTAS DE PROCEDIMIENTO C. IMPUESTO PREDIAL</t>
  </si>
  <si>
    <t>MULTAS FEDERALES</t>
  </si>
  <si>
    <t>MULTAS DE SALUD</t>
  </si>
  <si>
    <t>MULTAS VARIAS</t>
  </si>
  <si>
    <t>MULTAS DE OBRA (PENALIZACION)</t>
  </si>
  <si>
    <t>MULTAS DE ECOLOGIA Y PROT. AL MEDIO AMBIENTE</t>
  </si>
  <si>
    <t>INDEMNIZACIONES</t>
  </si>
  <si>
    <t>INDEMNIZACION CHEQUES DEVUELTOS</t>
  </si>
  <si>
    <t>INDEMNIZACION POR DAÑOS AL MUNICIPIO</t>
  </si>
  <si>
    <t>OTROS APROVECHAMIENTOS</t>
  </si>
  <si>
    <t>REPOSICION DE CHEQUE</t>
  </si>
  <si>
    <t>INGRESOS NO IDENTIFICADOS</t>
  </si>
  <si>
    <t>REINTEGRO, DEVOLUCIONES Y ALCANCES</t>
  </si>
  <si>
    <t>REZAGOS</t>
  </si>
  <si>
    <t>REZAGOS DE MULTAS E IMPUESTOS</t>
  </si>
  <si>
    <t>ANTICIPOS</t>
  </si>
  <si>
    <t>ANTICIPO A CUENTA DE OBLIGACIONES FISCALES</t>
  </si>
  <si>
    <t>VENTA DE BASES Y LICITACIONES</t>
  </si>
  <si>
    <t>VENTA DE BASES ADQUISICION DE BIENES Y</t>
  </si>
  <si>
    <t>VENTA DE BASES CONTRATACIONES DE OBRAS</t>
  </si>
  <si>
    <t>DONACIONES, HERENCIAS Y LEGADOS</t>
  </si>
  <si>
    <t>RECARGOS DE TRANSITO MUNICIPAL</t>
  </si>
  <si>
    <t>RECARGOS POR PARCIALIDAD (MULTAS FEDERALES)</t>
  </si>
  <si>
    <t>RECARGOS POR MORA (MULTAS FEDERALES)</t>
  </si>
  <si>
    <t>RECARGOS POR ANUNCIOS PERMANENTES</t>
  </si>
  <si>
    <t>RECARGOS DE PARTICIPACIONES</t>
  </si>
  <si>
    <t>REQUERIMIENTO DE MULTAS FEDERALES</t>
  </si>
  <si>
    <t>EMBARGO DE MULTAS FEDERALES</t>
  </si>
  <si>
    <t>REMATE DE MULTAS FEDERALES</t>
  </si>
  <si>
    <t>GASTOS EXTRAORDINARIOS DEL PAE</t>
  </si>
  <si>
    <t>GASTOS DE COBRANZA DE TRANSITO MPAL.</t>
  </si>
  <si>
    <t>ACTUALIZACIONES DE MULTAS FEDERALES</t>
  </si>
  <si>
    <t>ACTUALIZACIONES DE MULTAS DE TRANSITO</t>
  </si>
  <si>
    <t>ACTUALIZACIONES DE ANUNCIOS PERMANENTES</t>
  </si>
  <si>
    <t>ACTUALIZACIONES DE PARTICIPACIONES</t>
  </si>
  <si>
    <t>FONDO GENERAL DE PARTICIPACIONES</t>
  </si>
  <si>
    <t>FONDO DE FOMENTO MUNICIPAL</t>
  </si>
  <si>
    <t>FONDO DE FISCALIZACION Y RECAUDACION</t>
  </si>
  <si>
    <t>FONDO DE COMPENSACION</t>
  </si>
  <si>
    <t>IMPUESTO ESPECIAL SOBRE PRODUCCION Y SERVICIOS</t>
  </si>
  <si>
    <t>GASOLINAS Y DIESEL</t>
  </si>
  <si>
    <t>FONDO DEL IMPUESTO SOBRE LA RENTA</t>
  </si>
  <si>
    <t>IMPUESTOS SOBRE AUTOMOVILES NUEVOS</t>
  </si>
  <si>
    <t>IMPUESTOS SOBRE TENENCIA Y USO DE VEHICULOS FED</t>
  </si>
  <si>
    <t>FONDO DE COMPENSACION DEL IMPTO. SOBRE AUTOS NUEVOS</t>
  </si>
  <si>
    <t>FONDO PARA LA INFRAESTRUCTURA SOCIAL MUNICIPAL (FISM)</t>
  </si>
  <si>
    <t>FONDO DE APORTACIONES PARA EL FORTALECIMIENTO DE LOS MUNICIPIOS (FORTAMUN-DF)</t>
  </si>
  <si>
    <t>CONVENIOS ETIQUETADOS</t>
  </si>
  <si>
    <t>FORTASEG</t>
  </si>
  <si>
    <t>SUBSIDIOS PARA EL DESARROLLO SOCIAL</t>
  </si>
  <si>
    <t>TRANSFERENCIAS DE LIBRE DISPOSICION</t>
  </si>
  <si>
    <t>DONATIVOS EN FORMA DIRECTA AL SECTOR PUBLICO</t>
  </si>
  <si>
    <t>H. XLI AYUNTAMIENTO CONSTITUCIONAL DE TEPIC</t>
  </si>
  <si>
    <t>TESORERIA MUNICIPAL</t>
  </si>
  <si>
    <t>DIRECCION DE INGRESOS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</si>
  <si>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</si>
  <si>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</si>
  <si>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</si>
  <si>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</si>
  <si>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</si>
  <si>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</si>
  <si>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</si>
  <si>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</si>
  <si>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INGRESOS PROPIOS</t>
  </si>
  <si>
    <t>APORTACIONES</t>
  </si>
  <si>
    <t>CONVENIOS</t>
  </si>
  <si>
    <t>IMPUESTOS SOBRE EL PATRIMONIO</t>
  </si>
  <si>
    <t>ACCESORIOS DE IMPUESTOS</t>
  </si>
  <si>
    <t>IMPUESTOS NO COMPRENDIDOS EN LA LEY DE INGRESOS VIGENTE, CAUSADOS EN EJERCICIOS FISCALES ANTERIORES PENDIENTES DE LIQUIDACIÓN O PAGO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</si>
  <si>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</si>
  <si>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</si>
  <si>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 POR EL USO, GOCE, APROVECHAMIENTO O EXPLOTACIÓN DE BIENES DE DOMINIO PÚBLICO</t>
  </si>
  <si>
    <t>DERECHOS POR PRESTACIÓN DE SERVICIOS</t>
  </si>
  <si>
    <t>PRODUCTOS</t>
  </si>
  <si>
    <t>APROVECHAMIENTOS</t>
  </si>
  <si>
    <t>MULTAS</t>
  </si>
  <si>
    <t>ACCESORIOS DE APROVECHAMIENTOS</t>
  </si>
  <si>
    <t>PARTICIPACIONES</t>
  </si>
  <si>
    <t>RUBRO DE INGRESO</t>
  </si>
  <si>
    <t>SEPTIEMBRE</t>
  </si>
  <si>
    <t>PARTIDA</t>
  </si>
  <si>
    <t>IMPUESTOS</t>
  </si>
  <si>
    <t>CONTRIBUCIONES DE MEJORAS</t>
  </si>
  <si>
    <t>DERECHOS</t>
  </si>
  <si>
    <t>411</t>
  </si>
  <si>
    <t>4112</t>
  </si>
  <si>
    <t>4112-01</t>
  </si>
  <si>
    <t>4117</t>
  </si>
  <si>
    <t>4117-01</t>
  </si>
  <si>
    <t>4117-01-01</t>
  </si>
  <si>
    <t>4117-01-02</t>
  </si>
  <si>
    <t>4117-02</t>
  </si>
  <si>
    <t>4117-02-01</t>
  </si>
  <si>
    <t>4117-02-02</t>
  </si>
  <si>
    <t>4117-02-03</t>
  </si>
  <si>
    <t>4117-02-04</t>
  </si>
  <si>
    <t>4112-01-01</t>
  </si>
  <si>
    <t>4112-01-02</t>
  </si>
  <si>
    <t>4112-02</t>
  </si>
  <si>
    <t>4112-02-01</t>
  </si>
  <si>
    <t>4117-03</t>
  </si>
  <si>
    <t>4117-03-01</t>
  </si>
  <si>
    <t>4118</t>
  </si>
  <si>
    <t>4118-01</t>
  </si>
  <si>
    <t>4118-01-01</t>
  </si>
  <si>
    <t>413</t>
  </si>
  <si>
    <t>4131</t>
  </si>
  <si>
    <t>4131-01</t>
  </si>
  <si>
    <t>4131-01-01</t>
  </si>
  <si>
    <t>4132</t>
  </si>
  <si>
    <t>4132-01</t>
  </si>
  <si>
    <t>4132-01-01</t>
  </si>
  <si>
    <t>414</t>
  </si>
  <si>
    <t>4141</t>
  </si>
  <si>
    <t>4141-01</t>
  </si>
  <si>
    <t>4141-01-01</t>
  </si>
  <si>
    <t>4141-01-02</t>
  </si>
  <si>
    <t>4141-01-03</t>
  </si>
  <si>
    <t>4141-01-04</t>
  </si>
  <si>
    <t>4141-01-05</t>
  </si>
  <si>
    <t>4141-01-06</t>
  </si>
  <si>
    <t>4141-01-07</t>
  </si>
  <si>
    <t>4141-01-08</t>
  </si>
  <si>
    <t>4141-01-09</t>
  </si>
  <si>
    <t>4141-02</t>
  </si>
  <si>
    <t>4141-02-01</t>
  </si>
  <si>
    <t>4141-02-02</t>
  </si>
  <si>
    <t>4141-02-03</t>
  </si>
  <si>
    <t>4141-02-04</t>
  </si>
  <si>
    <t>4141-02-05</t>
  </si>
  <si>
    <t>4141-02-06</t>
  </si>
  <si>
    <t>4141-02-07</t>
  </si>
  <si>
    <t>4141-02-08</t>
  </si>
  <si>
    <t>4141-02-09</t>
  </si>
  <si>
    <t>4141-03</t>
  </si>
  <si>
    <t>4141-03-01</t>
  </si>
  <si>
    <t>4141-03-02</t>
  </si>
  <si>
    <t>4141-03-03</t>
  </si>
  <si>
    <t>4141-03-04</t>
  </si>
  <si>
    <t>4141-03-05</t>
  </si>
  <si>
    <t>4141-03-06</t>
  </si>
  <si>
    <t>4141-03-07</t>
  </si>
  <si>
    <t>4141-04</t>
  </si>
  <si>
    <t>4141-04-01</t>
  </si>
  <si>
    <t>4141-04-02</t>
  </si>
  <si>
    <t>4141-04-03</t>
  </si>
  <si>
    <t>4141-04-04</t>
  </si>
  <si>
    <t>4141-04-05</t>
  </si>
  <si>
    <t>4141-04-06</t>
  </si>
  <si>
    <t>4141-04-08</t>
  </si>
  <si>
    <t>4141-04-09</t>
  </si>
  <si>
    <t>4141-04-10</t>
  </si>
  <si>
    <t>4141-04-11</t>
  </si>
  <si>
    <t>4141-04-12</t>
  </si>
  <si>
    <t>4141-04-13</t>
  </si>
  <si>
    <t>4141-04-14</t>
  </si>
  <si>
    <t>4141-04-15</t>
  </si>
  <si>
    <t>4141-04-16</t>
  </si>
  <si>
    <t>4141-04-17</t>
  </si>
  <si>
    <t>4141-04-18</t>
  </si>
  <si>
    <t>4141-04-19</t>
  </si>
  <si>
    <t>4143</t>
  </si>
  <si>
    <t>4143-01</t>
  </si>
  <si>
    <t>4143-01-01</t>
  </si>
  <si>
    <t>4143-01-02</t>
  </si>
  <si>
    <t>4143-01-03</t>
  </si>
  <si>
    <t>4143-01-04</t>
  </si>
  <si>
    <t>4143-01-05</t>
  </si>
  <si>
    <t>4143-01-06</t>
  </si>
  <si>
    <t>4143-01-07</t>
  </si>
  <si>
    <t>4143-02</t>
  </si>
  <si>
    <t>4143-02-01</t>
  </si>
  <si>
    <t>4143-02-02</t>
  </si>
  <si>
    <t>4143-02-03</t>
  </si>
  <si>
    <t>4143-02-04</t>
  </si>
  <si>
    <t>4143-02-05</t>
  </si>
  <si>
    <t>4143-02-06</t>
  </si>
  <si>
    <t>4143-02-07</t>
  </si>
  <si>
    <t>4143-02-08</t>
  </si>
  <si>
    <t>4143-02-09</t>
  </si>
  <si>
    <t>4143-02-10</t>
  </si>
  <si>
    <t>4143-02-11</t>
  </si>
  <si>
    <t>4143-02-12</t>
  </si>
  <si>
    <t>4143-02-13</t>
  </si>
  <si>
    <t>4143-02-14</t>
  </si>
  <si>
    <t>4143-02-15</t>
  </si>
  <si>
    <t>4143-02-16</t>
  </si>
  <si>
    <t>4143-02-17</t>
  </si>
  <si>
    <t>4143-02-18</t>
  </si>
  <si>
    <t>4143-02-19</t>
  </si>
  <si>
    <t>4143-02-20</t>
  </si>
  <si>
    <t>4143-02-21</t>
  </si>
  <si>
    <t>4143-02-23</t>
  </si>
  <si>
    <t>4143-02-27</t>
  </si>
  <si>
    <t>4143-02-28</t>
  </si>
  <si>
    <t>4143-02-29</t>
  </si>
  <si>
    <t>4143-02-30</t>
  </si>
  <si>
    <t>4143-02-31</t>
  </si>
  <si>
    <t>4143-02-32</t>
  </si>
  <si>
    <t>4143-02-33</t>
  </si>
  <si>
    <t>4143-02-34</t>
  </si>
  <si>
    <t>4143-02-36</t>
  </si>
  <si>
    <t>4143-02-37</t>
  </si>
  <si>
    <t>4143-02-38</t>
  </si>
  <si>
    <t>4143-03</t>
  </si>
  <si>
    <t>4143-03-01</t>
  </si>
  <si>
    <t>4143-04</t>
  </si>
  <si>
    <t>4143-04-01</t>
  </si>
  <si>
    <t>4143-04-02</t>
  </si>
  <si>
    <t>4143-04-03</t>
  </si>
  <si>
    <t>4143-04-04</t>
  </si>
  <si>
    <t>4143-04-05</t>
  </si>
  <si>
    <t>4143-05</t>
  </si>
  <si>
    <t>4143-05-01</t>
  </si>
  <si>
    <t>4143-05-02</t>
  </si>
  <si>
    <t>4143-05-04</t>
  </si>
  <si>
    <t>4143-05-05</t>
  </si>
  <si>
    <t>4143-05-06</t>
  </si>
  <si>
    <t>4143-05-07</t>
  </si>
  <si>
    <t>4143-05-08</t>
  </si>
  <si>
    <t>4143-05-09</t>
  </si>
  <si>
    <t>4143-05-10</t>
  </si>
  <si>
    <t>4143-05-11</t>
  </si>
  <si>
    <t>4143-05-12</t>
  </si>
  <si>
    <t>4143-05-13</t>
  </si>
  <si>
    <t>4143-05-14</t>
  </si>
  <si>
    <t>4143-05-15</t>
  </si>
  <si>
    <t>4143-05-16</t>
  </si>
  <si>
    <t>4143-05-17</t>
  </si>
  <si>
    <t>4143-05-19</t>
  </si>
  <si>
    <t>4143-05-20</t>
  </si>
  <si>
    <t>4143-05-21</t>
  </si>
  <si>
    <t>4143-05-24</t>
  </si>
  <si>
    <t>4143-05-25</t>
  </si>
  <si>
    <t>4143-05-26</t>
  </si>
  <si>
    <t>4143-05-27</t>
  </si>
  <si>
    <t>4143-05-28</t>
  </si>
  <si>
    <t>4143-05-29</t>
  </si>
  <si>
    <t>4143-05-30</t>
  </si>
  <si>
    <t>4143-05-31</t>
  </si>
  <si>
    <t>4143-06</t>
  </si>
  <si>
    <t>4143-06-01</t>
  </si>
  <si>
    <t>4143-06-02</t>
  </si>
  <si>
    <t>4143-07</t>
  </si>
  <si>
    <t>4143-07-01</t>
  </si>
  <si>
    <t>4143-07-02</t>
  </si>
  <si>
    <t>4143-08</t>
  </si>
  <si>
    <t>4143-08-01</t>
  </si>
  <si>
    <t>4143-08-02</t>
  </si>
  <si>
    <t>4143-08-03</t>
  </si>
  <si>
    <t>4143-08-04</t>
  </si>
  <si>
    <t>4143-09</t>
  </si>
  <si>
    <t>4143-09-01</t>
  </si>
  <si>
    <t>4143-09-02</t>
  </si>
  <si>
    <t>4143-09-04</t>
  </si>
  <si>
    <t>4143-09-05</t>
  </si>
  <si>
    <t>4143-09-06</t>
  </si>
  <si>
    <t>4143-09-07</t>
  </si>
  <si>
    <t>4143-10</t>
  </si>
  <si>
    <t>4143-10-01</t>
  </si>
  <si>
    <t>4143-10-02</t>
  </si>
  <si>
    <t>4143-10-03</t>
  </si>
  <si>
    <t>4143-10-04</t>
  </si>
  <si>
    <t>4143-10-05</t>
  </si>
  <si>
    <t>4143-10-06</t>
  </si>
  <si>
    <t>4143-11</t>
  </si>
  <si>
    <t>4143-11-01</t>
  </si>
  <si>
    <t>4143-11-02</t>
  </si>
  <si>
    <t>4143-11-03</t>
  </si>
  <si>
    <t>4143-11-04</t>
  </si>
  <si>
    <t>4143-11-05</t>
  </si>
  <si>
    <t>4143-11-06</t>
  </si>
  <si>
    <t>4143-11-07</t>
  </si>
  <si>
    <t>4143-11-08</t>
  </si>
  <si>
    <t>4143-11-09</t>
  </si>
  <si>
    <t>4143-11-10</t>
  </si>
  <si>
    <t>4143-11-11</t>
  </si>
  <si>
    <t>4143-11-12</t>
  </si>
  <si>
    <t>4143-11-13</t>
  </si>
  <si>
    <t>4143-11-14</t>
  </si>
  <si>
    <t>4143-11-15</t>
  </si>
  <si>
    <t>4143-11-16</t>
  </si>
  <si>
    <t>4143-12</t>
  </si>
  <si>
    <t>4143-12-01</t>
  </si>
  <si>
    <t>4143-12-02</t>
  </si>
  <si>
    <t>4143-12-03</t>
  </si>
  <si>
    <t>4143-13</t>
  </si>
  <si>
    <t>4143-13-01</t>
  </si>
  <si>
    <t>4143-13-02</t>
  </si>
  <si>
    <t>4143-14</t>
  </si>
  <si>
    <t>4143-14-01</t>
  </si>
  <si>
    <t>4143-14-02</t>
  </si>
  <si>
    <t>4149</t>
  </si>
  <si>
    <t>4149-01</t>
  </si>
  <si>
    <t>4149-01-01</t>
  </si>
  <si>
    <t>4149-01-02</t>
  </si>
  <si>
    <t>4149-01-03</t>
  </si>
  <si>
    <t>4149-01-04</t>
  </si>
  <si>
    <t>4149-01-05</t>
  </si>
  <si>
    <t>415</t>
  </si>
  <si>
    <t>4151</t>
  </si>
  <si>
    <t>4151-01</t>
  </si>
  <si>
    <t>4151-01-01</t>
  </si>
  <si>
    <t>4151-01-02</t>
  </si>
  <si>
    <t>4151-01-03</t>
  </si>
  <si>
    <t>4151-01-04</t>
  </si>
  <si>
    <t>4151-02</t>
  </si>
  <si>
    <t>4151-02-01</t>
  </si>
  <si>
    <t>4151-02-02</t>
  </si>
  <si>
    <t>4151-02-07</t>
  </si>
  <si>
    <t>416</t>
  </si>
  <si>
    <t>4162</t>
  </si>
  <si>
    <t>4162-01</t>
  </si>
  <si>
    <t>4162-01-02</t>
  </si>
  <si>
    <t>4162-01-03</t>
  </si>
  <si>
    <t>4162-01-04</t>
  </si>
  <si>
    <t>4162-01-05</t>
  </si>
  <si>
    <t>4162-01-06</t>
  </si>
  <si>
    <t>4162-01-07</t>
  </si>
  <si>
    <t>4162-01-08</t>
  </si>
  <si>
    <t>4162-01-09</t>
  </si>
  <si>
    <t>4162-01-10</t>
  </si>
  <si>
    <t>4162-01-11</t>
  </si>
  <si>
    <t>4162-01-12</t>
  </si>
  <si>
    <t>4162-01-13</t>
  </si>
  <si>
    <t>4162-01-14</t>
  </si>
  <si>
    <t>4162-01-15</t>
  </si>
  <si>
    <t>4163</t>
  </si>
  <si>
    <t>4163-01</t>
  </si>
  <si>
    <t>4163-01-01</t>
  </si>
  <si>
    <t>4163-01-02</t>
  </si>
  <si>
    <t>4168</t>
  </si>
  <si>
    <t>4168-01</t>
  </si>
  <si>
    <t>4168-01-03</t>
  </si>
  <si>
    <t>4168-01-04</t>
  </si>
  <si>
    <t>4168-01-05</t>
  </si>
  <si>
    <t>4168-01-06</t>
  </si>
  <si>
    <t>4168-01-07</t>
  </si>
  <si>
    <t>4168-02</t>
  </si>
  <si>
    <t>4168-02-01</t>
  </si>
  <si>
    <t>4168-02-02</t>
  </si>
  <si>
    <t>4168-02-03</t>
  </si>
  <si>
    <t>4168-02-04</t>
  </si>
  <si>
    <t>4168-02-09</t>
  </si>
  <si>
    <t>4168-03</t>
  </si>
  <si>
    <t>4168-03-01</t>
  </si>
  <si>
    <t>4168-03-03</t>
  </si>
  <si>
    <t>4168-03-04</t>
  </si>
  <si>
    <t>4168-03-05</t>
  </si>
  <si>
    <t>4169</t>
  </si>
  <si>
    <t>4169-01</t>
  </si>
  <si>
    <t>4169-01-01</t>
  </si>
  <si>
    <t>4169-01-02</t>
  </si>
  <si>
    <t>4169-01-03</t>
  </si>
  <si>
    <t>4169-01-04</t>
  </si>
  <si>
    <t>4169-01-05</t>
  </si>
  <si>
    <t>4169-02</t>
  </si>
  <si>
    <t>4169-02-01</t>
  </si>
  <si>
    <t>4169-03</t>
  </si>
  <si>
    <t>4169-03-01</t>
  </si>
  <si>
    <t>4169-04</t>
  </si>
  <si>
    <t>4169-04-01</t>
  </si>
  <si>
    <t>4169-04-02</t>
  </si>
  <si>
    <t>4169-05</t>
  </si>
  <si>
    <t>4169-05-01</t>
  </si>
  <si>
    <t>42</t>
  </si>
  <si>
    <t>421</t>
  </si>
  <si>
    <t>4211</t>
  </si>
  <si>
    <t>4211-01</t>
  </si>
  <si>
    <t>4211-02</t>
  </si>
  <si>
    <t>4211-03</t>
  </si>
  <si>
    <t>4211-04</t>
  </si>
  <si>
    <t>4211-06</t>
  </si>
  <si>
    <t>4211-09</t>
  </si>
  <si>
    <t>4211-10</t>
  </si>
  <si>
    <t>4211-12</t>
  </si>
  <si>
    <t>4211-13</t>
  </si>
  <si>
    <t>4211-14</t>
  </si>
  <si>
    <t>4211-15</t>
  </si>
  <si>
    <t>4212</t>
  </si>
  <si>
    <t>4212-01</t>
  </si>
  <si>
    <t>4212-03</t>
  </si>
  <si>
    <t>PARTICIPACIONES APORTACIONES, CONVENIOS, INCENTIVOS DERIVADOS DE LA COLABORACION FISCAL, FONDOS DISTINTOS DE APORTACIONES , TRASNFERENCIAS, ASIGNACIONES, SUBSIDIOS Y SUBVENCIONES, Y PENSIONES Y JUBILACIONES</t>
  </si>
  <si>
    <t>PARTICIPACIONES APORTACIONES, CONVENIOS, INCENTIVOS DERIVADOS DE LA COLABORACION FISCAL, FONDOS DISTINTOS DE APORTACIONES</t>
  </si>
  <si>
    <t>4213</t>
  </si>
  <si>
    <t>4213-02</t>
  </si>
  <si>
    <t>4213-02-01</t>
  </si>
  <si>
    <t>4213-02-02</t>
  </si>
  <si>
    <t>4213-02-03</t>
  </si>
  <si>
    <t>422</t>
  </si>
  <si>
    <t>TRANSFERENCIAS, ASIGNACIONES, SUBSIDIOS Y SUBVENCIONES, Y PENSIONES Y JUBILACIONES</t>
  </si>
  <si>
    <t>4221</t>
  </si>
  <si>
    <t>4221-01</t>
  </si>
  <si>
    <t>4221-01-01</t>
  </si>
  <si>
    <t>RECARGOS DE ISABI CATASTRO</t>
  </si>
  <si>
    <t>NOVIEMBRE</t>
  </si>
  <si>
    <t>DICIEMBRE</t>
  </si>
  <si>
    <t>OCTUBRE</t>
  </si>
  <si>
    <t>TOTALES</t>
  </si>
  <si>
    <t>PRESENTACION DE TESTIMONIO APEO Y DESLINDE NOTARIAL</t>
  </si>
  <si>
    <t>POR PREDIO ADICIONAL TRAMITADO</t>
  </si>
  <si>
    <t>LIBERACION DE USUFRUCTO VITALICIO</t>
  </si>
  <si>
    <t>FUSION DE PREDIOS</t>
  </si>
  <si>
    <t>REGISTRO DE PERITO VALUADOR POR INSCRIPCION</t>
  </si>
  <si>
    <t>COPIA DE DOCUMENTOS</t>
  </si>
  <si>
    <t>SERV. DE VERIF.AMBIENTAL EN MATERIA DE PREVEN  Y CONTROL</t>
  </si>
  <si>
    <t>REGISTROS RELACIONADOS CON MANEJO DE RESIDUOS</t>
  </si>
  <si>
    <t>RECOLECCION DE BAS.A A COM.QUE NO GENEREN MAS DE 20 KG</t>
  </si>
  <si>
    <t>HOMOLOGACION O NVA ZONIFICACION DE USO DE SUELO</t>
  </si>
  <si>
    <t>MANIFEST. DE CONST. PREVIA LICENCIA DE CONST. O DICT DE OCUP</t>
  </si>
  <si>
    <t xml:space="preserve">MANIFEST. DE CONST. PREDIO DE MAS DE 10 AÑOS CONST </t>
  </si>
  <si>
    <t>EXPED. DE CONST DE FECHA DE ADQ. Y/O ANTECED. DE PROP</t>
  </si>
  <si>
    <t>EXPED. DE CLAVE CATASTRAL O CAMBIO DE RUST A URB</t>
  </si>
  <si>
    <t>VERIF.DE MED. FISICAS Y COLIND.DE PREDIO RUSTICO</t>
  </si>
  <si>
    <t>VERIF. DE MED.FISICAS Y COLIND. DE PREDIO URB</t>
  </si>
  <si>
    <t>4143-02-39</t>
  </si>
  <si>
    <t>4143-02-40</t>
  </si>
  <si>
    <t>4143-02-41</t>
  </si>
  <si>
    <t>4143-02-42</t>
  </si>
  <si>
    <t>4143-02-43</t>
  </si>
  <si>
    <t>4143-02-44</t>
  </si>
  <si>
    <t>4143-02-45</t>
  </si>
  <si>
    <t>4143-02-46</t>
  </si>
  <si>
    <t>4143-02-47</t>
  </si>
  <si>
    <t>4143-02-48</t>
  </si>
  <si>
    <t>4143-02-49</t>
  </si>
  <si>
    <t>4143-04-06</t>
  </si>
  <si>
    <t>4143-04-07</t>
  </si>
  <si>
    <t>4143-05-32</t>
  </si>
  <si>
    <t xml:space="preserve">TRAMITE URGENTE </t>
  </si>
  <si>
    <t>DEFUNCION</t>
  </si>
  <si>
    <t>FIRMA EXCEDENTE</t>
  </si>
  <si>
    <t>INSTALACION DE MAQUINAS DESPACHADORAS</t>
  </si>
  <si>
    <t>AUTORIZACION PARA REMODELACION DE LOCALES</t>
  </si>
  <si>
    <t>TERRENOS A PERPETUIDAD PANTEON JARDIN DE LA CRUZ</t>
  </si>
  <si>
    <t>TEMPORALIDAD A 6 AÑOS PANTEON JARDIN DE LA CRUZ</t>
  </si>
  <si>
    <t>PERM. DE INST. O CONST. DE CRIPTAS PANTEON JARDIN DE LA CRUZ</t>
  </si>
  <si>
    <t>ADQ. CRIPTAS O MAUS. INDIV. JARDINES DE SAN JUAN</t>
  </si>
  <si>
    <t>RECORRIDOS TURISTICOS</t>
  </si>
  <si>
    <t>IMPUESTOS SOBRE TENENCIA Y USO DE VEHICULOS ESTATAL</t>
  </si>
  <si>
    <r>
      <t>DESMANCOMUNIZACION DE BIENES INMUEBLES</t>
    </r>
    <r>
      <rPr>
        <sz val="8"/>
        <rFont val="Arial"/>
        <family val="2"/>
      </rPr>
      <t xml:space="preserve"> </t>
    </r>
  </si>
  <si>
    <r>
      <t xml:space="preserve">CONSTANCIA DE NO ADEUDO PREDIAL </t>
    </r>
    <r>
      <rPr>
        <sz val="8"/>
        <rFont val="Arial"/>
        <family val="2"/>
      </rPr>
      <t>O REIMP DE REC PGO</t>
    </r>
  </si>
  <si>
    <r>
      <t>SUBDIVISION DE PREDIOS</t>
    </r>
    <r>
      <rPr>
        <sz val="8"/>
        <color indexed="8"/>
        <rFont val="Arial"/>
        <family val="2"/>
      </rPr>
      <t xml:space="preserve"> </t>
    </r>
    <r>
      <rPr>
        <sz val="8"/>
        <rFont val="Arial"/>
        <family val="2"/>
      </rPr>
      <t>POR CADA 2 LOTES</t>
    </r>
  </si>
  <si>
    <t>REGISTRO DE PERITO VALUADOR POR REINSCRIPCION</t>
  </si>
  <si>
    <t>ANUNCIOS TEMPORALES POR 30 Y 90 DIAS</t>
  </si>
  <si>
    <t>LICENCIA PARA CONSTRUC.DE INFRAESTRUCT. EN LA VIA PUB.</t>
  </si>
  <si>
    <t>AUT  PARA CONST TEMPORAL DE LA VIA PUBLICA</t>
  </si>
  <si>
    <t>EMITIR OTRO TIPO DE AUTORIZACION REFERENTE A LA EDIF</t>
  </si>
  <si>
    <t>SIAPA  TEPIC</t>
  </si>
  <si>
    <t>PRESUPUESTO                        2020</t>
  </si>
  <si>
    <t xml:space="preserve">POR CADA EVENTO DE REINGRESO DE TRAMITE </t>
  </si>
  <si>
    <r>
      <rPr>
        <sz val="8"/>
        <color indexed="8"/>
        <rFont val="Arial"/>
        <family val="2"/>
      </rPr>
      <t>TALA O PODA DE ARBOLES A DOM. PARTICULAR</t>
    </r>
  </si>
  <si>
    <t>PRESUPUESTO  EJERCICIO FISCAL 2020</t>
  </si>
  <si>
    <t>REFRENDO PARA EL RAMO 33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</si>
</sst>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"/>
    <numFmt numFmtId="165" formatCode="0.0000"/>
    <numFmt numFmtId="166" formatCode="&quot;$&quot;#,##0.0000;\-&quot;$&quot;#,##0.0000"/>
    <numFmt numFmtId="167" formatCode="#,##0.00_ ;[Red]\-#,##0.00\ "/>
    <numFmt numFmtId="168" formatCode="#,##0.00_ ;\-#,##0.00\ "/>
  </numFmts>
  <fonts count="58">
    <font>
      <sz val="8"/>
      <color rgb="FF000000"/>
      <name val="Tahoma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8"/>
      <name val="Tahoma"/>
      <family val="2"/>
    </font>
    <font>
      <b/>
      <sz val="7"/>
      <color indexed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6"/>
      <color indexed="8"/>
      <name val="Arial"/>
      <family val="0"/>
    </font>
    <font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Tahoma"/>
      <family val="2"/>
    </font>
    <font>
      <b/>
      <sz val="7"/>
      <color rgb="FF000000"/>
      <name val="Arial"/>
      <family val="2"/>
    </font>
    <font>
      <b/>
      <sz val="8"/>
      <color theme="3" tint="-0.24997000396251678"/>
      <name val="Arial"/>
      <family val="2"/>
    </font>
    <font>
      <sz val="8"/>
      <color theme="3" tint="-0.24997000396251678"/>
      <name val="Arial"/>
      <family val="2"/>
    </font>
    <font>
      <b/>
      <sz val="13"/>
      <color rgb="FF000000"/>
      <name val="Arial"/>
      <family val="2"/>
    </font>
    <font>
      <b/>
      <sz val="11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1" applyNumberFormat="0" applyAlignment="0" applyProtection="0"/>
    <xf numFmtId="0" fontId="36" fillId="23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30" borderId="1" applyNumberFormat="0" applyAlignment="0" applyProtection="0"/>
    <xf numFmtId="0" fontId="41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8">
    <xf numFmtId="0" fontId="0" fillId="2" borderId="0" xfId="0" applyFill="1" applyAlignment="1">
      <alignment horizontal="left" vertical="top" wrapText="1"/>
    </xf>
    <xf numFmtId="0" fontId="49" fillId="0" borderId="1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50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left" vertical="center" wrapText="1"/>
    </xf>
    <xf numFmtId="49" fontId="2" fillId="37" borderId="10" xfId="0" applyNumberFormat="1" applyFont="1" applyFill="1" applyBorder="1" applyAlignment="1">
      <alignment horizontal="left" vertical="center" wrapText="1"/>
    </xf>
    <xf numFmtId="0" fontId="50" fillId="35" borderId="10" xfId="0" applyFont="1" applyFill="1" applyBorder="1" applyAlignment="1">
      <alignment horizontal="justify" vertical="center" wrapText="1"/>
    </xf>
    <xf numFmtId="0" fontId="50" fillId="36" borderId="10" xfId="0" applyFont="1" applyFill="1" applyBorder="1" applyAlignment="1">
      <alignment vertical="center" wrapText="1"/>
    </xf>
    <xf numFmtId="49" fontId="2" fillId="36" borderId="10" xfId="0" applyNumberFormat="1" applyFont="1" applyFill="1" applyBorder="1" applyAlignment="1">
      <alignment vertical="center" wrapText="1"/>
    </xf>
    <xf numFmtId="0" fontId="50" fillId="37" borderId="10" xfId="0" applyFont="1" applyFill="1" applyBorder="1" applyAlignment="1">
      <alignment vertical="center" wrapText="1"/>
    </xf>
    <xf numFmtId="49" fontId="50" fillId="37" borderId="10" xfId="0" applyNumberFormat="1" applyFont="1" applyFill="1" applyBorder="1" applyAlignment="1">
      <alignment vertical="center" wrapText="1"/>
    </xf>
    <xf numFmtId="0" fontId="50" fillId="35" borderId="1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4" fontId="50" fillId="0" borderId="0" xfId="0" applyNumberFormat="1" applyFont="1" applyFill="1" applyBorder="1" applyAlignment="1">
      <alignment horizontal="right" vertical="center" wrapText="1"/>
    </xf>
    <xf numFmtId="4" fontId="49" fillId="0" borderId="0" xfId="0" applyNumberFormat="1" applyFont="1" applyFill="1" applyBorder="1" applyAlignment="1">
      <alignment horizontal="right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left" wrapText="1"/>
    </xf>
    <xf numFmtId="0" fontId="51" fillId="0" borderId="10" xfId="0" applyFont="1" applyFill="1" applyBorder="1" applyAlignment="1">
      <alignment vertical="center" wrapText="1"/>
    </xf>
    <xf numFmtId="0" fontId="5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0" fillId="36" borderId="11" xfId="0" applyFont="1" applyFill="1" applyBorder="1" applyAlignment="1">
      <alignment horizontal="center" vertical="center" wrapText="1"/>
    </xf>
    <xf numFmtId="4" fontId="52" fillId="0" borderId="0" xfId="0" applyNumberFormat="1" applyFont="1" applyFill="1" applyBorder="1" applyAlignment="1">
      <alignment horizontal="center" vertical="top" wrapText="1"/>
    </xf>
    <xf numFmtId="166" fontId="50" fillId="35" borderId="10" xfId="0" applyNumberFormat="1" applyFont="1" applyFill="1" applyBorder="1" applyAlignment="1">
      <alignment horizontal="right" vertical="center" wrapText="1"/>
    </xf>
    <xf numFmtId="166" fontId="50" fillId="34" borderId="10" xfId="0" applyNumberFormat="1" applyFont="1" applyFill="1" applyBorder="1" applyAlignment="1">
      <alignment horizontal="right" vertical="center" wrapText="1"/>
    </xf>
    <xf numFmtId="166" fontId="50" fillId="36" borderId="10" xfId="0" applyNumberFormat="1" applyFont="1" applyFill="1" applyBorder="1" applyAlignment="1">
      <alignment horizontal="right" vertical="center" wrapText="1"/>
    </xf>
    <xf numFmtId="166" fontId="50" fillId="37" borderId="10" xfId="0" applyNumberFormat="1" applyFont="1" applyFill="1" applyBorder="1" applyAlignment="1">
      <alignment horizontal="right" vertical="center" wrapText="1"/>
    </xf>
    <xf numFmtId="166" fontId="49" fillId="0" borderId="10" xfId="0" applyNumberFormat="1" applyFont="1" applyFill="1" applyBorder="1" applyAlignment="1">
      <alignment horizontal="right" vertical="center" wrapText="1"/>
    </xf>
    <xf numFmtId="166" fontId="49" fillId="0" borderId="10" xfId="0" applyNumberFormat="1" applyFont="1" applyFill="1" applyBorder="1" applyAlignment="1">
      <alignment horizontal="right" wrapText="1"/>
    </xf>
    <xf numFmtId="166" fontId="51" fillId="0" borderId="10" xfId="0" applyNumberFormat="1" applyFont="1" applyFill="1" applyBorder="1" applyAlignment="1">
      <alignment horizontal="right" vertical="center" wrapText="1"/>
    </xf>
    <xf numFmtId="166" fontId="3" fillId="0" borderId="10" xfId="0" applyNumberFormat="1" applyFont="1" applyFill="1" applyBorder="1" applyAlignment="1">
      <alignment horizontal="right" vertical="center" wrapText="1"/>
    </xf>
    <xf numFmtId="166" fontId="49" fillId="0" borderId="10" xfId="0" applyNumberFormat="1" applyFont="1" applyFill="1" applyBorder="1" applyAlignment="1">
      <alignment horizontal="right" vertical="top" wrapText="1"/>
    </xf>
    <xf numFmtId="166" fontId="5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 wrapText="1"/>
    </xf>
    <xf numFmtId="166" fontId="53" fillId="0" borderId="0" xfId="0" applyNumberFormat="1" applyFont="1" applyFill="1" applyBorder="1" applyAlignment="1">
      <alignment horizontal="right" vertical="center" wrapText="1"/>
    </xf>
    <xf numFmtId="0" fontId="53" fillId="0" borderId="0" xfId="0" applyFont="1" applyFill="1" applyAlignment="1">
      <alignment horizontal="left" vertical="center" wrapText="1"/>
    </xf>
    <xf numFmtId="0" fontId="50" fillId="36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top" wrapText="1"/>
    </xf>
    <xf numFmtId="166" fontId="54" fillId="37" borderId="10" xfId="0" applyNumberFormat="1" applyFont="1" applyFill="1" applyBorder="1" applyAlignment="1">
      <alignment horizontal="right" vertical="center" wrapText="1"/>
    </xf>
    <xf numFmtId="166" fontId="54" fillId="34" borderId="10" xfId="0" applyNumberFormat="1" applyFont="1" applyFill="1" applyBorder="1" applyAlignment="1">
      <alignment horizontal="right" vertical="center" wrapText="1"/>
    </xf>
    <xf numFmtId="166" fontId="54" fillId="36" borderId="10" xfId="0" applyNumberFormat="1" applyFont="1" applyFill="1" applyBorder="1" applyAlignment="1">
      <alignment horizontal="right" vertical="center" wrapText="1"/>
    </xf>
    <xf numFmtId="166" fontId="54" fillId="35" borderId="10" xfId="0" applyNumberFormat="1" applyFont="1" applyFill="1" applyBorder="1" applyAlignment="1">
      <alignment horizontal="right" vertical="center" wrapText="1"/>
    </xf>
    <xf numFmtId="166" fontId="55" fillId="0" borderId="10" xfId="0" applyNumberFormat="1" applyFont="1" applyFill="1" applyBorder="1" applyAlignment="1">
      <alignment horizontal="right" vertical="center" wrapText="1"/>
    </xf>
    <xf numFmtId="4" fontId="54" fillId="0" borderId="0" xfId="0" applyNumberFormat="1" applyFont="1" applyFill="1" applyBorder="1" applyAlignment="1">
      <alignment horizontal="right" vertical="center" wrapText="1"/>
    </xf>
    <xf numFmtId="0" fontId="49" fillId="0" borderId="0" xfId="0" applyFont="1" applyFill="1" applyAlignment="1">
      <alignment horizontal="center" vertical="top" wrapText="1"/>
    </xf>
    <xf numFmtId="4" fontId="50" fillId="0" borderId="0" xfId="0" applyNumberFormat="1" applyFont="1" applyFill="1" applyAlignment="1">
      <alignment horizontal="right" vertical="top" wrapText="1"/>
    </xf>
    <xf numFmtId="166" fontId="52" fillId="0" borderId="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49" fontId="49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vertical="center"/>
    </xf>
    <xf numFmtId="49" fontId="51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top" wrapText="1"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11" xfId="53"/>
    <cellStyle name="Normal 13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7" xfId="62"/>
    <cellStyle name="Normal 20" xfId="63"/>
    <cellStyle name="Normal 21" xfId="64"/>
    <cellStyle name="Normal 22" xfId="65"/>
    <cellStyle name="Normal 23" xfId="66"/>
    <cellStyle name="Normal 24" xfId="67"/>
    <cellStyle name="Normal 25" xfId="68"/>
    <cellStyle name="Normal 26" xfId="69"/>
    <cellStyle name="Normal 28" xfId="70"/>
    <cellStyle name="Normal 29" xfId="71"/>
    <cellStyle name="Normal 30" xfId="72"/>
    <cellStyle name="Normal 32" xfId="73"/>
    <cellStyle name="Normal 33" xfId="74"/>
    <cellStyle name="Normal 34" xfId="75"/>
    <cellStyle name="Normal 35" xfId="76"/>
    <cellStyle name="Normal 36" xfId="77"/>
    <cellStyle name="Normal 37" xfId="78"/>
    <cellStyle name="Normal 38" xfId="79"/>
    <cellStyle name="Normal 4" xfId="80"/>
    <cellStyle name="Normal 41" xfId="81"/>
    <cellStyle name="Normal 42" xfId="82"/>
    <cellStyle name="Normal 5" xfId="83"/>
    <cellStyle name="Normal 6" xfId="84"/>
    <cellStyle name="Normal 7" xfId="85"/>
    <cellStyle name="Normal 9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2" xfId="93"/>
    <cellStyle name="Título 3" xfId="94"/>
    <cellStyle name="Tot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47625</xdr:rowOff>
    </xdr:from>
    <xdr:to>
      <xdr:col>11</xdr:col>
      <xdr:colOff>552450</xdr:colOff>
      <xdr:row>0</xdr:row>
      <xdr:rowOff>47625</xdr:rowOff>
    </xdr:to>
    <xdr:pic>
      <xdr:nvPicPr>
        <xdr:cNvPr id="1" name="4294967295 Imagen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25475" y="476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0</xdr:row>
      <xdr:rowOff>0</xdr:rowOff>
    </xdr:from>
    <xdr:to>
      <xdr:col>1</xdr:col>
      <xdr:colOff>1876425</xdr:colOff>
      <xdr:row>6</xdr:row>
      <xdr:rowOff>0</xdr:rowOff>
    </xdr:to>
    <xdr:grpSp>
      <xdr:nvGrpSpPr>
        <xdr:cNvPr id="2" name="5 Grupo"/>
        <xdr:cNvGrpSpPr>
          <a:grpSpLocks/>
        </xdr:cNvGrpSpPr>
      </xdr:nvGrpSpPr>
      <xdr:grpSpPr>
        <a:xfrm>
          <a:off x="323850" y="0"/>
          <a:ext cx="2247900" cy="1028700"/>
          <a:chOff x="57149" y="64535"/>
          <a:chExt cx="2116100" cy="1016389"/>
        </a:xfrm>
        <a:solidFill>
          <a:srgbClr val="FFFFFF"/>
        </a:solidFill>
      </xdr:grpSpPr>
      <xdr:sp>
        <xdr:nvSpPr>
          <xdr:cNvPr id="3" name="Text Box 14"/>
          <xdr:cNvSpPr txBox="1">
            <a:spLocks noChangeArrowheads="1"/>
          </xdr:cNvSpPr>
        </xdr:nvSpPr>
        <xdr:spPr>
          <a:xfrm>
            <a:off x="57149" y="563328"/>
            <a:ext cx="2116100" cy="5175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H. XLI AYUNTAMIENTO CONSTITUCIONAL DE TEPIC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DIRECCION DE INGRESOS
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4" name="Imagen 2" descr="CONSTI~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94081" y="64535"/>
            <a:ext cx="542251" cy="5485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13</xdr:col>
      <xdr:colOff>342900</xdr:colOff>
      <xdr:row>0</xdr:row>
      <xdr:rowOff>152400</xdr:rowOff>
    </xdr:from>
    <xdr:to>
      <xdr:col>14</xdr:col>
      <xdr:colOff>342900</xdr:colOff>
      <xdr:row>3</xdr:row>
      <xdr:rowOff>114300</xdr:rowOff>
    </xdr:to>
    <xdr:pic>
      <xdr:nvPicPr>
        <xdr:cNvPr id="5" name="Picture 10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44800" y="152400"/>
          <a:ext cx="990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32"/>
  <sheetViews>
    <sheetView tabSelected="1" zoomScalePageLayoutView="0" workbookViewId="0" topLeftCell="A1">
      <pane xSplit="2" ySplit="7" topLeftCell="D320" activePane="bottomRight" state="frozen"/>
      <selection pane="topLeft" activeCell="D74" sqref="D74"/>
      <selection pane="topRight" activeCell="D74" sqref="D74"/>
      <selection pane="bottomLeft" activeCell="D74" sqref="D74"/>
      <selection pane="bottomRight" activeCell="IN286" sqref="IN286"/>
    </sheetView>
  </sheetViews>
  <sheetFormatPr defaultColWidth="9.33203125" defaultRowHeight="10.5"/>
  <cols>
    <col min="1" max="1" width="12.16015625" style="38" customWidth="1"/>
    <col min="2" max="2" width="60.66015625" style="17" customWidth="1"/>
    <col min="3" max="3" width="21.16015625" style="17" customWidth="1"/>
    <col min="4" max="4" width="17.66015625" style="17" customWidth="1"/>
    <col min="5" max="5" width="17.5" style="17" customWidth="1"/>
    <col min="6" max="6" width="17.16015625" style="17" customWidth="1"/>
    <col min="7" max="7" width="18.16015625" style="17" customWidth="1"/>
    <col min="8" max="8" width="18.33203125" style="17" customWidth="1"/>
    <col min="9" max="9" width="17" style="17" customWidth="1"/>
    <col min="10" max="10" width="17.66015625" style="17" customWidth="1"/>
    <col min="11" max="11" width="15.66015625" style="17" customWidth="1"/>
    <col min="12" max="12" width="15.5" style="17" customWidth="1"/>
    <col min="13" max="14" width="17.33203125" style="17" customWidth="1"/>
    <col min="15" max="15" width="16.83203125" style="17" customWidth="1"/>
    <col min="16" max="16384" width="9.33203125" style="17" customWidth="1"/>
  </cols>
  <sheetData>
    <row r="1" spans="1:15" ht="13.5" customHeight="1">
      <c r="A1" s="63" t="s">
        <v>248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3.5" customHeight="1">
      <c r="A2" s="64" t="s">
        <v>249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3.5" customHeight="1">
      <c r="A3" s="65" t="s">
        <v>250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13.5" customHeight="1">
      <c r="A4" s="67" t="s">
        <v>648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13.5" customHeight="1">
      <c r="A5" s="44"/>
      <c r="B5" s="27"/>
      <c r="C5" s="27"/>
      <c r="D5" s="27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ht="13.5" customHeight="1">
      <c r="A6" s="44"/>
      <c r="B6" s="44"/>
      <c r="C6" s="27"/>
      <c r="D6" s="27"/>
      <c r="E6" s="44"/>
      <c r="F6" s="53"/>
      <c r="G6" s="44"/>
      <c r="H6" s="44"/>
      <c r="I6" s="44"/>
      <c r="J6" s="44"/>
      <c r="K6" s="44"/>
      <c r="L6" s="44"/>
      <c r="M6" s="44"/>
      <c r="N6" s="27"/>
      <c r="O6" s="44"/>
    </row>
    <row r="7" spans="1:15" s="51" customFormat="1" ht="26.25" customHeight="1">
      <c r="A7" s="43" t="s">
        <v>276</v>
      </c>
      <c r="B7" s="26" t="s">
        <v>274</v>
      </c>
      <c r="C7" s="26" t="s">
        <v>645</v>
      </c>
      <c r="D7" s="43" t="s">
        <v>251</v>
      </c>
      <c r="E7" s="43" t="s">
        <v>252</v>
      </c>
      <c r="F7" s="43" t="s">
        <v>253</v>
      </c>
      <c r="G7" s="43" t="s">
        <v>254</v>
      </c>
      <c r="H7" s="43" t="s">
        <v>255</v>
      </c>
      <c r="I7" s="43" t="s">
        <v>256</v>
      </c>
      <c r="J7" s="43" t="s">
        <v>257</v>
      </c>
      <c r="K7" s="43" t="s">
        <v>258</v>
      </c>
      <c r="L7" s="43" t="s">
        <v>275</v>
      </c>
      <c r="M7" s="43" t="s">
        <v>593</v>
      </c>
      <c r="N7" s="43" t="s">
        <v>591</v>
      </c>
      <c r="O7" s="43" t="s">
        <v>592</v>
      </c>
    </row>
    <row r="8" spans="1:15" s="20" customFormat="1" ht="15" customHeight="1">
      <c r="A8" s="15">
        <v>41</v>
      </c>
      <c r="B8" s="15" t="s">
        <v>259</v>
      </c>
      <c r="C8" s="28">
        <f aca="true" t="shared" si="0" ref="C8:O8">+C9+C30+C37+C238+C249</f>
        <v>276914457.88</v>
      </c>
      <c r="D8" s="28">
        <f t="shared" si="0"/>
        <v>59341988.12</v>
      </c>
      <c r="E8" s="28">
        <f t="shared" si="0"/>
        <v>29670749.61</v>
      </c>
      <c r="F8" s="28">
        <f t="shared" si="0"/>
        <v>25563997.409999996</v>
      </c>
      <c r="G8" s="28">
        <f t="shared" si="0"/>
        <v>21214303.79</v>
      </c>
      <c r="H8" s="28">
        <f t="shared" si="0"/>
        <v>16920296.33</v>
      </c>
      <c r="I8" s="28">
        <f t="shared" si="0"/>
        <v>15520192.33</v>
      </c>
      <c r="J8" s="28">
        <f t="shared" si="0"/>
        <v>17691544.759999998</v>
      </c>
      <c r="K8" s="28">
        <f t="shared" si="0"/>
        <v>14597333.15</v>
      </c>
      <c r="L8" s="28">
        <f t="shared" si="0"/>
        <v>16252559.030000001</v>
      </c>
      <c r="M8" s="28">
        <f t="shared" si="0"/>
        <v>15180094.64</v>
      </c>
      <c r="N8" s="28">
        <f t="shared" si="0"/>
        <v>20541928.939999998</v>
      </c>
      <c r="O8" s="28">
        <f t="shared" si="0"/>
        <v>24419469.77</v>
      </c>
    </row>
    <row r="9" spans="1:15" s="3" customFormat="1" ht="22.5" customHeight="1">
      <c r="A9" s="6" t="s">
        <v>280</v>
      </c>
      <c r="B9" s="21" t="s">
        <v>277</v>
      </c>
      <c r="C9" s="46">
        <f>+C10+C16+C27</f>
        <v>154226025.63</v>
      </c>
      <c r="D9" s="29">
        <f aca="true" t="shared" si="1" ref="D9:O9">+D10+D16+D27</f>
        <v>43876376.63</v>
      </c>
      <c r="E9" s="29">
        <f t="shared" si="1"/>
        <v>18638910</v>
      </c>
      <c r="F9" s="29">
        <f t="shared" si="1"/>
        <v>11217215</v>
      </c>
      <c r="G9" s="29">
        <f t="shared" si="1"/>
        <v>8584545</v>
      </c>
      <c r="H9" s="29">
        <f t="shared" si="1"/>
        <v>7806812</v>
      </c>
      <c r="I9" s="29">
        <f t="shared" si="1"/>
        <v>8053508</v>
      </c>
      <c r="J9" s="29">
        <f t="shared" si="1"/>
        <v>9903733</v>
      </c>
      <c r="K9" s="29">
        <f t="shared" si="1"/>
        <v>7560965</v>
      </c>
      <c r="L9" s="29">
        <f t="shared" si="1"/>
        <v>6899451</v>
      </c>
      <c r="M9" s="29">
        <f t="shared" si="1"/>
        <v>7979698</v>
      </c>
      <c r="N9" s="29">
        <f t="shared" si="1"/>
        <v>9995697</v>
      </c>
      <c r="O9" s="29">
        <f t="shared" si="1"/>
        <v>13709115</v>
      </c>
    </row>
    <row r="10" spans="1:15" s="4" customFormat="1" ht="23.25" customHeight="1">
      <c r="A10" s="8" t="s">
        <v>281</v>
      </c>
      <c r="B10" s="11" t="s">
        <v>262</v>
      </c>
      <c r="C10" s="47">
        <f>+C11+C14</f>
        <v>104633772.81</v>
      </c>
      <c r="D10" s="30">
        <f aca="true" t="shared" si="2" ref="D10:O10">+D11+D14</f>
        <v>35497586.81</v>
      </c>
      <c r="E10" s="30">
        <f t="shared" si="2"/>
        <v>12878831</v>
      </c>
      <c r="F10" s="30">
        <f t="shared" si="2"/>
        <v>7932238</v>
      </c>
      <c r="G10" s="30">
        <f t="shared" si="2"/>
        <v>5247725</v>
      </c>
      <c r="H10" s="30">
        <f t="shared" si="2"/>
        <v>5015333</v>
      </c>
      <c r="I10" s="30">
        <f t="shared" si="2"/>
        <v>5313371</v>
      </c>
      <c r="J10" s="30">
        <f t="shared" si="2"/>
        <v>7385354</v>
      </c>
      <c r="K10" s="30">
        <f t="shared" si="2"/>
        <v>4807926</v>
      </c>
      <c r="L10" s="30">
        <f t="shared" si="2"/>
        <v>4262458</v>
      </c>
      <c r="M10" s="30">
        <f t="shared" si="2"/>
        <v>5531506</v>
      </c>
      <c r="N10" s="30">
        <f t="shared" si="2"/>
        <v>5195270</v>
      </c>
      <c r="O10" s="30">
        <f t="shared" si="2"/>
        <v>5566174</v>
      </c>
    </row>
    <row r="11" spans="1:15" s="4" customFormat="1" ht="15" customHeight="1">
      <c r="A11" s="9" t="s">
        <v>282</v>
      </c>
      <c r="B11" s="13" t="s">
        <v>0</v>
      </c>
      <c r="C11" s="45">
        <f>+C12+C13</f>
        <v>56570340.91</v>
      </c>
      <c r="D11" s="31">
        <f aca="true" t="shared" si="3" ref="D11:O11">+D12+D13</f>
        <v>31734356.91</v>
      </c>
      <c r="E11" s="31">
        <f t="shared" si="3"/>
        <v>9214190</v>
      </c>
      <c r="F11" s="31">
        <f t="shared" si="3"/>
        <v>4162929</v>
      </c>
      <c r="G11" s="31">
        <f t="shared" si="3"/>
        <v>2319428</v>
      </c>
      <c r="H11" s="31">
        <f t="shared" si="3"/>
        <v>1691282</v>
      </c>
      <c r="I11" s="31">
        <f t="shared" si="3"/>
        <v>1225021</v>
      </c>
      <c r="J11" s="31">
        <f t="shared" si="3"/>
        <v>1087653</v>
      </c>
      <c r="K11" s="31">
        <f t="shared" si="3"/>
        <v>985253</v>
      </c>
      <c r="L11" s="31">
        <f t="shared" si="3"/>
        <v>790284</v>
      </c>
      <c r="M11" s="31">
        <f t="shared" si="3"/>
        <v>756593</v>
      </c>
      <c r="N11" s="31">
        <f t="shared" si="3"/>
        <v>761267</v>
      </c>
      <c r="O11" s="31">
        <f t="shared" si="3"/>
        <v>1842084</v>
      </c>
    </row>
    <row r="12" spans="1:15" s="3" customFormat="1" ht="15" customHeight="1">
      <c r="A12" s="54" t="s">
        <v>292</v>
      </c>
      <c r="B12" s="1" t="s">
        <v>1</v>
      </c>
      <c r="C12" s="32">
        <f aca="true" t="shared" si="4" ref="C12:C75">SUM(D12:O12)</f>
        <v>676718</v>
      </c>
      <c r="D12" s="32">
        <v>275842</v>
      </c>
      <c r="E12" s="32">
        <v>91240</v>
      </c>
      <c r="F12" s="32">
        <v>86801</v>
      </c>
      <c r="G12" s="32">
        <v>30855</v>
      </c>
      <c r="H12" s="32">
        <v>44128</v>
      </c>
      <c r="I12" s="32">
        <v>26118</v>
      </c>
      <c r="J12" s="32">
        <v>32028</v>
      </c>
      <c r="K12" s="32">
        <v>13066</v>
      </c>
      <c r="L12" s="32">
        <v>31253</v>
      </c>
      <c r="M12" s="36">
        <v>13356</v>
      </c>
      <c r="N12" s="36">
        <v>11439</v>
      </c>
      <c r="O12" s="36">
        <v>20592</v>
      </c>
    </row>
    <row r="13" spans="1:15" s="3" customFormat="1" ht="15" customHeight="1">
      <c r="A13" s="54" t="s">
        <v>293</v>
      </c>
      <c r="B13" s="1" t="s">
        <v>2</v>
      </c>
      <c r="C13" s="32">
        <f t="shared" si="4"/>
        <v>55893622.91</v>
      </c>
      <c r="D13" s="32">
        <v>31458514.91</v>
      </c>
      <c r="E13" s="32">
        <v>9122950</v>
      </c>
      <c r="F13" s="32">
        <v>4076128</v>
      </c>
      <c r="G13" s="32">
        <v>2288573</v>
      </c>
      <c r="H13" s="32">
        <v>1647154</v>
      </c>
      <c r="I13" s="32">
        <v>1198903</v>
      </c>
      <c r="J13" s="32">
        <v>1055625</v>
      </c>
      <c r="K13" s="32">
        <v>972187</v>
      </c>
      <c r="L13" s="32">
        <v>759031</v>
      </c>
      <c r="M13" s="36">
        <v>743237</v>
      </c>
      <c r="N13" s="36">
        <v>749828</v>
      </c>
      <c r="O13" s="36">
        <v>1821492</v>
      </c>
    </row>
    <row r="14" spans="1:15" s="4" customFormat="1" ht="15" customHeight="1">
      <c r="A14" s="9" t="s">
        <v>294</v>
      </c>
      <c r="B14" s="13" t="s">
        <v>3</v>
      </c>
      <c r="C14" s="45">
        <f aca="true" t="shared" si="5" ref="C14:O14">+C15</f>
        <v>48063431.9</v>
      </c>
      <c r="D14" s="31">
        <f t="shared" si="5"/>
        <v>3763229.9</v>
      </c>
      <c r="E14" s="37">
        <f t="shared" si="5"/>
        <v>3664641</v>
      </c>
      <c r="F14" s="37">
        <f t="shared" si="5"/>
        <v>3769309</v>
      </c>
      <c r="G14" s="37">
        <f t="shared" si="5"/>
        <v>2928297</v>
      </c>
      <c r="H14" s="37">
        <f t="shared" si="5"/>
        <v>3324051</v>
      </c>
      <c r="I14" s="37">
        <f t="shared" si="5"/>
        <v>4088350</v>
      </c>
      <c r="J14" s="37">
        <f t="shared" si="5"/>
        <v>6297701</v>
      </c>
      <c r="K14" s="37">
        <f t="shared" si="5"/>
        <v>3822673</v>
      </c>
      <c r="L14" s="37">
        <f t="shared" si="5"/>
        <v>3472174</v>
      </c>
      <c r="M14" s="37">
        <f t="shared" si="5"/>
        <v>4774913</v>
      </c>
      <c r="N14" s="37">
        <f t="shared" si="5"/>
        <v>4434003</v>
      </c>
      <c r="O14" s="37">
        <f t="shared" si="5"/>
        <v>3724090</v>
      </c>
    </row>
    <row r="15" spans="1:15" s="3" customFormat="1" ht="15" customHeight="1">
      <c r="A15" s="54" t="s">
        <v>295</v>
      </c>
      <c r="B15" s="1" t="s">
        <v>4</v>
      </c>
      <c r="C15" s="32">
        <f t="shared" si="4"/>
        <v>48063431.9</v>
      </c>
      <c r="D15" s="32">
        <v>3763229.9</v>
      </c>
      <c r="E15" s="32">
        <v>3664641</v>
      </c>
      <c r="F15" s="32">
        <v>3769309</v>
      </c>
      <c r="G15" s="32">
        <v>2928297</v>
      </c>
      <c r="H15" s="32">
        <v>3324051</v>
      </c>
      <c r="I15" s="32">
        <v>4088350</v>
      </c>
      <c r="J15" s="32">
        <v>6297701</v>
      </c>
      <c r="K15" s="32">
        <v>3822673</v>
      </c>
      <c r="L15" s="32">
        <v>3472174</v>
      </c>
      <c r="M15" s="36">
        <v>4774913</v>
      </c>
      <c r="N15" s="36">
        <v>4434003</v>
      </c>
      <c r="O15" s="36">
        <v>3724090</v>
      </c>
    </row>
    <row r="16" spans="1:15" s="4" customFormat="1" ht="15" customHeight="1">
      <c r="A16" s="8" t="s">
        <v>283</v>
      </c>
      <c r="B16" s="11" t="s">
        <v>263</v>
      </c>
      <c r="C16" s="47">
        <f>+C17+C20+C25</f>
        <v>6833755.819999999</v>
      </c>
      <c r="D16" s="30">
        <f aca="true" t="shared" si="6" ref="D16:O16">+D17+D20+D25</f>
        <v>1331895.8199999998</v>
      </c>
      <c r="E16" s="30">
        <f t="shared" si="6"/>
        <v>787882</v>
      </c>
      <c r="F16" s="30">
        <f t="shared" si="6"/>
        <v>621826</v>
      </c>
      <c r="G16" s="30">
        <f t="shared" si="6"/>
        <v>474062</v>
      </c>
      <c r="H16" s="30">
        <f t="shared" si="6"/>
        <v>417739</v>
      </c>
      <c r="I16" s="30">
        <f t="shared" si="6"/>
        <v>473300</v>
      </c>
      <c r="J16" s="30">
        <f t="shared" si="6"/>
        <v>577892</v>
      </c>
      <c r="K16" s="30">
        <f t="shared" si="6"/>
        <v>432208</v>
      </c>
      <c r="L16" s="30">
        <f t="shared" si="6"/>
        <v>402568</v>
      </c>
      <c r="M16" s="30">
        <f t="shared" si="6"/>
        <v>393001</v>
      </c>
      <c r="N16" s="30">
        <f t="shared" si="6"/>
        <v>273783</v>
      </c>
      <c r="O16" s="30">
        <f t="shared" si="6"/>
        <v>647599</v>
      </c>
    </row>
    <row r="17" spans="1:15" s="4" customFormat="1" ht="15" customHeight="1">
      <c r="A17" s="9" t="s">
        <v>284</v>
      </c>
      <c r="B17" s="13" t="s">
        <v>5</v>
      </c>
      <c r="C17" s="45">
        <f>SUM(C18:C19)</f>
        <v>1348446.93</v>
      </c>
      <c r="D17" s="31">
        <f aca="true" t="shared" si="7" ref="D17:O17">SUM(D18:D19)</f>
        <v>130495.93</v>
      </c>
      <c r="E17" s="31">
        <f t="shared" si="7"/>
        <v>108692</v>
      </c>
      <c r="F17" s="31">
        <f t="shared" si="7"/>
        <v>91649</v>
      </c>
      <c r="G17" s="31">
        <f t="shared" si="7"/>
        <v>52467</v>
      </c>
      <c r="H17" s="31">
        <f t="shared" si="7"/>
        <v>72975</v>
      </c>
      <c r="I17" s="31">
        <f t="shared" si="7"/>
        <v>123422</v>
      </c>
      <c r="J17" s="31">
        <f t="shared" si="7"/>
        <v>196275</v>
      </c>
      <c r="K17" s="31">
        <f t="shared" si="7"/>
        <v>55223</v>
      </c>
      <c r="L17" s="31">
        <f t="shared" si="7"/>
        <v>66304</v>
      </c>
      <c r="M17" s="31">
        <f t="shared" si="7"/>
        <v>96224</v>
      </c>
      <c r="N17" s="31">
        <f t="shared" si="7"/>
        <v>140884</v>
      </c>
      <c r="O17" s="31">
        <f t="shared" si="7"/>
        <v>213836</v>
      </c>
    </row>
    <row r="18" spans="1:15" s="3" customFormat="1" ht="15" customHeight="1">
      <c r="A18" s="54" t="s">
        <v>285</v>
      </c>
      <c r="B18" s="1" t="s">
        <v>6</v>
      </c>
      <c r="C18" s="32">
        <f t="shared" si="4"/>
        <v>792476.9299999999</v>
      </c>
      <c r="D18" s="32">
        <v>89202.93</v>
      </c>
      <c r="E18" s="32">
        <v>55605</v>
      </c>
      <c r="F18" s="32">
        <v>41495</v>
      </c>
      <c r="G18" s="32">
        <v>34453</v>
      </c>
      <c r="H18" s="32">
        <v>29515</v>
      </c>
      <c r="I18" s="32">
        <v>29569</v>
      </c>
      <c r="J18" s="32">
        <v>138840</v>
      </c>
      <c r="K18" s="32">
        <v>32524</v>
      </c>
      <c r="L18" s="32">
        <v>31622</v>
      </c>
      <c r="M18" s="36">
        <v>25295</v>
      </c>
      <c r="N18" s="36">
        <v>105717</v>
      </c>
      <c r="O18" s="36">
        <v>178639</v>
      </c>
    </row>
    <row r="19" spans="1:15" s="3" customFormat="1" ht="15" customHeight="1">
      <c r="A19" s="54" t="s">
        <v>286</v>
      </c>
      <c r="B19" s="1" t="s">
        <v>590</v>
      </c>
      <c r="C19" s="32">
        <f t="shared" si="4"/>
        <v>555970</v>
      </c>
      <c r="D19" s="32">
        <v>41293</v>
      </c>
      <c r="E19" s="32">
        <v>53087</v>
      </c>
      <c r="F19" s="32">
        <v>50154</v>
      </c>
      <c r="G19" s="32">
        <v>18014</v>
      </c>
      <c r="H19" s="32">
        <v>43460</v>
      </c>
      <c r="I19" s="32">
        <v>93853</v>
      </c>
      <c r="J19" s="32">
        <v>57435</v>
      </c>
      <c r="K19" s="32">
        <v>22699</v>
      </c>
      <c r="L19" s="32">
        <v>34682</v>
      </c>
      <c r="M19" s="36">
        <v>70929</v>
      </c>
      <c r="N19" s="36">
        <v>35167</v>
      </c>
      <c r="O19" s="36">
        <v>35197</v>
      </c>
    </row>
    <row r="20" spans="1:15" s="4" customFormat="1" ht="15" customHeight="1">
      <c r="A20" s="9" t="s">
        <v>287</v>
      </c>
      <c r="B20" s="13" t="s">
        <v>7</v>
      </c>
      <c r="C20" s="45">
        <f aca="true" t="shared" si="8" ref="C20:O20">SUM(C21:C24)</f>
        <v>4545011.75</v>
      </c>
      <c r="D20" s="31">
        <f t="shared" si="8"/>
        <v>1014622.75</v>
      </c>
      <c r="E20" s="31">
        <f t="shared" si="8"/>
        <v>552744</v>
      </c>
      <c r="F20" s="31">
        <f t="shared" si="8"/>
        <v>437666</v>
      </c>
      <c r="G20" s="31">
        <f t="shared" si="8"/>
        <v>343176</v>
      </c>
      <c r="H20" s="31">
        <f t="shared" si="8"/>
        <v>276426</v>
      </c>
      <c r="I20" s="31">
        <f t="shared" si="8"/>
        <v>279568</v>
      </c>
      <c r="J20" s="31">
        <f t="shared" si="8"/>
        <v>342092</v>
      </c>
      <c r="K20" s="31">
        <f t="shared" si="8"/>
        <v>305098</v>
      </c>
      <c r="L20" s="31">
        <f t="shared" si="8"/>
        <v>264311</v>
      </c>
      <c r="M20" s="31">
        <f t="shared" si="8"/>
        <v>236333</v>
      </c>
      <c r="N20" s="31">
        <f t="shared" si="8"/>
        <v>105748</v>
      </c>
      <c r="O20" s="31">
        <f t="shared" si="8"/>
        <v>387227</v>
      </c>
    </row>
    <row r="21" spans="1:15" s="3" customFormat="1" ht="15" customHeight="1">
      <c r="A21" s="54" t="s">
        <v>288</v>
      </c>
      <c r="B21" s="1" t="s">
        <v>8</v>
      </c>
      <c r="C21" s="32">
        <f t="shared" si="4"/>
        <v>4545008.75</v>
      </c>
      <c r="D21" s="32">
        <v>1014619.75</v>
      </c>
      <c r="E21" s="32">
        <v>552744</v>
      </c>
      <c r="F21" s="32">
        <v>437666</v>
      </c>
      <c r="G21" s="32">
        <v>343176</v>
      </c>
      <c r="H21" s="32">
        <v>276426</v>
      </c>
      <c r="I21" s="32">
        <v>279568</v>
      </c>
      <c r="J21" s="32">
        <v>342092</v>
      </c>
      <c r="K21" s="32">
        <v>305098</v>
      </c>
      <c r="L21" s="32">
        <v>264311</v>
      </c>
      <c r="M21" s="36">
        <v>236333</v>
      </c>
      <c r="N21" s="36">
        <v>105748</v>
      </c>
      <c r="O21" s="36">
        <v>387227</v>
      </c>
    </row>
    <row r="22" spans="1:15" s="3" customFormat="1" ht="15" customHeight="1">
      <c r="A22" s="54" t="s">
        <v>289</v>
      </c>
      <c r="B22" s="1" t="s">
        <v>9</v>
      </c>
      <c r="C22" s="32">
        <f t="shared" si="4"/>
        <v>1</v>
      </c>
      <c r="D22" s="32">
        <v>1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6">
        <v>0</v>
      </c>
      <c r="N22" s="36">
        <v>0</v>
      </c>
      <c r="O22" s="36">
        <v>0</v>
      </c>
    </row>
    <row r="23" spans="1:15" s="3" customFormat="1" ht="15" customHeight="1">
      <c r="A23" s="54" t="s">
        <v>290</v>
      </c>
      <c r="B23" s="1" t="s">
        <v>10</v>
      </c>
      <c r="C23" s="32">
        <f t="shared" si="4"/>
        <v>1</v>
      </c>
      <c r="D23" s="32">
        <v>1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6">
        <v>0</v>
      </c>
      <c r="N23" s="36">
        <v>0</v>
      </c>
      <c r="O23" s="36">
        <v>0</v>
      </c>
    </row>
    <row r="24" spans="1:15" s="3" customFormat="1" ht="15" customHeight="1">
      <c r="A24" s="54" t="s">
        <v>291</v>
      </c>
      <c r="B24" s="1" t="s">
        <v>11</v>
      </c>
      <c r="C24" s="32">
        <f t="shared" si="4"/>
        <v>1</v>
      </c>
      <c r="D24" s="32">
        <v>1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6">
        <v>0</v>
      </c>
      <c r="N24" s="36">
        <v>0</v>
      </c>
      <c r="O24" s="36">
        <v>0</v>
      </c>
    </row>
    <row r="25" spans="1:15" s="4" customFormat="1" ht="15" customHeight="1">
      <c r="A25" s="9" t="s">
        <v>296</v>
      </c>
      <c r="B25" s="13" t="s">
        <v>12</v>
      </c>
      <c r="C25" s="45">
        <f aca="true" t="shared" si="9" ref="C25:O25">+C26</f>
        <v>940297.14</v>
      </c>
      <c r="D25" s="31">
        <f t="shared" si="9"/>
        <v>186777.14</v>
      </c>
      <c r="E25" s="31">
        <f t="shared" si="9"/>
        <v>126446</v>
      </c>
      <c r="F25" s="31">
        <f t="shared" si="9"/>
        <v>92511</v>
      </c>
      <c r="G25" s="31">
        <f t="shared" si="9"/>
        <v>78419</v>
      </c>
      <c r="H25" s="31">
        <f t="shared" si="9"/>
        <v>68338</v>
      </c>
      <c r="I25" s="31">
        <f t="shared" si="9"/>
        <v>70310</v>
      </c>
      <c r="J25" s="31">
        <f t="shared" si="9"/>
        <v>39525</v>
      </c>
      <c r="K25" s="31">
        <f t="shared" si="9"/>
        <v>71887</v>
      </c>
      <c r="L25" s="31">
        <f t="shared" si="9"/>
        <v>71953</v>
      </c>
      <c r="M25" s="31">
        <f t="shared" si="9"/>
        <v>60444</v>
      </c>
      <c r="N25" s="31">
        <f t="shared" si="9"/>
        <v>27151</v>
      </c>
      <c r="O25" s="31">
        <f t="shared" si="9"/>
        <v>46536</v>
      </c>
    </row>
    <row r="26" spans="1:15" s="3" customFormat="1" ht="15" customHeight="1">
      <c r="A26" s="54" t="s">
        <v>297</v>
      </c>
      <c r="B26" s="1" t="s">
        <v>13</v>
      </c>
      <c r="C26" s="32">
        <f t="shared" si="4"/>
        <v>940297.14</v>
      </c>
      <c r="D26" s="32">
        <v>186777.14</v>
      </c>
      <c r="E26" s="32">
        <v>126446</v>
      </c>
      <c r="F26" s="32">
        <v>92511</v>
      </c>
      <c r="G26" s="32">
        <v>78419</v>
      </c>
      <c r="H26" s="32">
        <v>68338</v>
      </c>
      <c r="I26" s="32">
        <v>70310</v>
      </c>
      <c r="J26" s="32">
        <v>39525</v>
      </c>
      <c r="K26" s="32">
        <v>71887</v>
      </c>
      <c r="L26" s="32">
        <v>71953</v>
      </c>
      <c r="M26" s="36">
        <v>60444</v>
      </c>
      <c r="N26" s="36">
        <v>27151</v>
      </c>
      <c r="O26" s="36">
        <v>46536</v>
      </c>
    </row>
    <row r="27" spans="1:15" s="4" customFormat="1" ht="33.75">
      <c r="A27" s="12" t="s">
        <v>298</v>
      </c>
      <c r="B27" s="11" t="s">
        <v>264</v>
      </c>
      <c r="C27" s="47">
        <f>+C28</f>
        <v>42758497</v>
      </c>
      <c r="D27" s="30">
        <f>+D28</f>
        <v>7046894</v>
      </c>
      <c r="E27" s="30">
        <f aca="true" t="shared" si="10" ref="E27:O28">+E28</f>
        <v>4972197</v>
      </c>
      <c r="F27" s="30">
        <f t="shared" si="10"/>
        <v>2663151</v>
      </c>
      <c r="G27" s="30">
        <f t="shared" si="10"/>
        <v>2862758</v>
      </c>
      <c r="H27" s="30">
        <f t="shared" si="10"/>
        <v>2373740</v>
      </c>
      <c r="I27" s="30">
        <f t="shared" si="10"/>
        <v>2266837</v>
      </c>
      <c r="J27" s="30">
        <f t="shared" si="10"/>
        <v>1940487</v>
      </c>
      <c r="K27" s="30">
        <f t="shared" si="10"/>
        <v>2320831</v>
      </c>
      <c r="L27" s="30">
        <f t="shared" si="10"/>
        <v>2234425</v>
      </c>
      <c r="M27" s="30">
        <f t="shared" si="10"/>
        <v>2055191</v>
      </c>
      <c r="N27" s="30">
        <f t="shared" si="10"/>
        <v>4526644</v>
      </c>
      <c r="O27" s="30">
        <f t="shared" si="10"/>
        <v>7495342</v>
      </c>
    </row>
    <row r="28" spans="1:15" s="4" customFormat="1" ht="15" customHeight="1">
      <c r="A28" s="14" t="s">
        <v>299</v>
      </c>
      <c r="B28" s="13" t="s">
        <v>14</v>
      </c>
      <c r="C28" s="45">
        <f>+C29</f>
        <v>42758497</v>
      </c>
      <c r="D28" s="31">
        <f>+D29</f>
        <v>7046894</v>
      </c>
      <c r="E28" s="31">
        <f t="shared" si="10"/>
        <v>4972197</v>
      </c>
      <c r="F28" s="31">
        <f t="shared" si="10"/>
        <v>2663151</v>
      </c>
      <c r="G28" s="31">
        <f t="shared" si="10"/>
        <v>2862758</v>
      </c>
      <c r="H28" s="31">
        <f t="shared" si="10"/>
        <v>2373740</v>
      </c>
      <c r="I28" s="31">
        <f t="shared" si="10"/>
        <v>2266837</v>
      </c>
      <c r="J28" s="31">
        <f t="shared" si="10"/>
        <v>1940487</v>
      </c>
      <c r="K28" s="31">
        <f t="shared" si="10"/>
        <v>2320831</v>
      </c>
      <c r="L28" s="31">
        <f t="shared" si="10"/>
        <v>2234425</v>
      </c>
      <c r="M28" s="31">
        <f t="shared" si="10"/>
        <v>2055191</v>
      </c>
      <c r="N28" s="31">
        <f t="shared" si="10"/>
        <v>4526644</v>
      </c>
      <c r="O28" s="31">
        <f t="shared" si="10"/>
        <v>7495342</v>
      </c>
    </row>
    <row r="29" spans="1:15" s="3" customFormat="1" ht="15" customHeight="1">
      <c r="A29" s="55" t="s">
        <v>300</v>
      </c>
      <c r="B29" s="1" t="s">
        <v>14</v>
      </c>
      <c r="C29" s="32">
        <f t="shared" si="4"/>
        <v>42758497</v>
      </c>
      <c r="D29" s="32">
        <v>7046894</v>
      </c>
      <c r="E29" s="32">
        <v>4972197</v>
      </c>
      <c r="F29" s="32">
        <v>2663151</v>
      </c>
      <c r="G29" s="32">
        <v>2862758</v>
      </c>
      <c r="H29" s="32">
        <v>2373740</v>
      </c>
      <c r="I29" s="32">
        <v>2266837</v>
      </c>
      <c r="J29" s="32">
        <v>1940487</v>
      </c>
      <c r="K29" s="32">
        <v>2320831</v>
      </c>
      <c r="L29" s="32">
        <v>2234425</v>
      </c>
      <c r="M29" s="32">
        <v>2055191</v>
      </c>
      <c r="N29" s="32">
        <v>4526644</v>
      </c>
      <c r="O29" s="32">
        <v>7495342</v>
      </c>
    </row>
    <row r="30" spans="1:15" s="4" customFormat="1" ht="15" customHeight="1">
      <c r="A30" s="6" t="s">
        <v>301</v>
      </c>
      <c r="B30" s="5" t="s">
        <v>278</v>
      </c>
      <c r="C30" s="46">
        <f aca="true" t="shared" si="11" ref="C30:O30">+C31+C34</f>
        <v>149724.59</v>
      </c>
      <c r="D30" s="29">
        <f t="shared" si="11"/>
        <v>1</v>
      </c>
      <c r="E30" s="29">
        <f t="shared" si="11"/>
        <v>0</v>
      </c>
      <c r="F30" s="29">
        <f t="shared" si="11"/>
        <v>0</v>
      </c>
      <c r="G30" s="29">
        <f t="shared" si="11"/>
        <v>0</v>
      </c>
      <c r="H30" s="29">
        <f t="shared" si="11"/>
        <v>0</v>
      </c>
      <c r="I30" s="29">
        <f t="shared" si="11"/>
        <v>0</v>
      </c>
      <c r="J30" s="29">
        <f t="shared" si="11"/>
        <v>0</v>
      </c>
      <c r="K30" s="29">
        <f t="shared" si="11"/>
        <v>0</v>
      </c>
      <c r="L30" s="29">
        <f t="shared" si="11"/>
        <v>0</v>
      </c>
      <c r="M30" s="29">
        <f t="shared" si="11"/>
        <v>0</v>
      </c>
      <c r="N30" s="29">
        <f t="shared" si="11"/>
        <v>73871.59</v>
      </c>
      <c r="O30" s="29">
        <f t="shared" si="11"/>
        <v>75852</v>
      </c>
    </row>
    <row r="31" spans="1:15" s="4" customFormat="1" ht="15" customHeight="1">
      <c r="A31" s="8" t="s">
        <v>302</v>
      </c>
      <c r="B31" s="11" t="s">
        <v>265</v>
      </c>
      <c r="C31" s="47">
        <f aca="true" t="shared" si="12" ref="C31:O32">+C32</f>
        <v>149723.59</v>
      </c>
      <c r="D31" s="30">
        <f t="shared" si="12"/>
        <v>0</v>
      </c>
      <c r="E31" s="30">
        <f t="shared" si="12"/>
        <v>0</v>
      </c>
      <c r="F31" s="30">
        <f t="shared" si="12"/>
        <v>0</v>
      </c>
      <c r="G31" s="30">
        <f t="shared" si="12"/>
        <v>0</v>
      </c>
      <c r="H31" s="30">
        <f t="shared" si="12"/>
        <v>0</v>
      </c>
      <c r="I31" s="30">
        <f t="shared" si="12"/>
        <v>0</v>
      </c>
      <c r="J31" s="30">
        <f t="shared" si="12"/>
        <v>0</v>
      </c>
      <c r="K31" s="30">
        <f t="shared" si="12"/>
        <v>0</v>
      </c>
      <c r="L31" s="30">
        <f t="shared" si="12"/>
        <v>0</v>
      </c>
      <c r="M31" s="30">
        <f t="shared" si="12"/>
        <v>0</v>
      </c>
      <c r="N31" s="30">
        <f>+N32</f>
        <v>73871.59</v>
      </c>
      <c r="O31" s="30">
        <f t="shared" si="12"/>
        <v>75852</v>
      </c>
    </row>
    <row r="32" spans="1:15" s="4" customFormat="1" ht="15" customHeight="1">
      <c r="A32" s="9" t="s">
        <v>303</v>
      </c>
      <c r="B32" s="13" t="s">
        <v>15</v>
      </c>
      <c r="C32" s="31">
        <f t="shared" si="12"/>
        <v>149723.59</v>
      </c>
      <c r="D32" s="31">
        <f t="shared" si="12"/>
        <v>0</v>
      </c>
      <c r="E32" s="31">
        <f t="shared" si="12"/>
        <v>0</v>
      </c>
      <c r="F32" s="31">
        <f t="shared" si="12"/>
        <v>0</v>
      </c>
      <c r="G32" s="31">
        <f t="shared" si="12"/>
        <v>0</v>
      </c>
      <c r="H32" s="31">
        <f t="shared" si="12"/>
        <v>0</v>
      </c>
      <c r="I32" s="31">
        <f t="shared" si="12"/>
        <v>0</v>
      </c>
      <c r="J32" s="31">
        <f t="shared" si="12"/>
        <v>0</v>
      </c>
      <c r="K32" s="31">
        <f t="shared" si="12"/>
        <v>0</v>
      </c>
      <c r="L32" s="31">
        <f t="shared" si="12"/>
        <v>0</v>
      </c>
      <c r="M32" s="31">
        <f t="shared" si="12"/>
        <v>0</v>
      </c>
      <c r="N32" s="31">
        <f t="shared" si="12"/>
        <v>73871.59</v>
      </c>
      <c r="O32" s="31">
        <f t="shared" si="12"/>
        <v>75852</v>
      </c>
    </row>
    <row r="33" spans="1:15" s="3" customFormat="1" ht="15" customHeight="1">
      <c r="A33" s="54" t="s">
        <v>304</v>
      </c>
      <c r="B33" s="1" t="s">
        <v>16</v>
      </c>
      <c r="C33" s="32">
        <f t="shared" si="4"/>
        <v>149723.59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73871.59</v>
      </c>
      <c r="O33" s="32">
        <v>75852</v>
      </c>
    </row>
    <row r="34" spans="1:15" s="4" customFormat="1" ht="33.75">
      <c r="A34" s="12" t="s">
        <v>305</v>
      </c>
      <c r="B34" s="11" t="s">
        <v>266</v>
      </c>
      <c r="C34" s="47">
        <f aca="true" t="shared" si="13" ref="C34:O35">+C35</f>
        <v>1</v>
      </c>
      <c r="D34" s="30">
        <f t="shared" si="13"/>
        <v>1</v>
      </c>
      <c r="E34" s="30">
        <f t="shared" si="13"/>
        <v>0</v>
      </c>
      <c r="F34" s="30">
        <f t="shared" si="13"/>
        <v>0</v>
      </c>
      <c r="G34" s="30">
        <f t="shared" si="13"/>
        <v>0</v>
      </c>
      <c r="H34" s="30">
        <f t="shared" si="13"/>
        <v>0</v>
      </c>
      <c r="I34" s="30">
        <f t="shared" si="13"/>
        <v>0</v>
      </c>
      <c r="J34" s="30">
        <f t="shared" si="13"/>
        <v>0</v>
      </c>
      <c r="K34" s="30">
        <f t="shared" si="13"/>
        <v>0</v>
      </c>
      <c r="L34" s="30">
        <f t="shared" si="13"/>
        <v>0</v>
      </c>
      <c r="M34" s="30">
        <f t="shared" si="13"/>
        <v>0</v>
      </c>
      <c r="N34" s="30">
        <f t="shared" si="13"/>
        <v>0</v>
      </c>
      <c r="O34" s="30">
        <f t="shared" si="13"/>
        <v>0</v>
      </c>
    </row>
    <row r="35" spans="1:15" s="4" customFormat="1" ht="22.5">
      <c r="A35" s="14" t="s">
        <v>306</v>
      </c>
      <c r="B35" s="13" t="s">
        <v>17</v>
      </c>
      <c r="C35" s="31">
        <f t="shared" si="13"/>
        <v>1</v>
      </c>
      <c r="D35" s="31">
        <f t="shared" si="13"/>
        <v>1</v>
      </c>
      <c r="E35" s="31">
        <f t="shared" si="13"/>
        <v>0</v>
      </c>
      <c r="F35" s="31">
        <f t="shared" si="13"/>
        <v>0</v>
      </c>
      <c r="G35" s="31">
        <f t="shared" si="13"/>
        <v>0</v>
      </c>
      <c r="H35" s="31">
        <f t="shared" si="13"/>
        <v>0</v>
      </c>
      <c r="I35" s="31">
        <f t="shared" si="13"/>
        <v>0</v>
      </c>
      <c r="J35" s="31">
        <f t="shared" si="13"/>
        <v>0</v>
      </c>
      <c r="K35" s="31">
        <f t="shared" si="13"/>
        <v>0</v>
      </c>
      <c r="L35" s="31">
        <f t="shared" si="13"/>
        <v>0</v>
      </c>
      <c r="M35" s="31">
        <f t="shared" si="13"/>
        <v>0</v>
      </c>
      <c r="N35" s="31">
        <f t="shared" si="13"/>
        <v>0</v>
      </c>
      <c r="O35" s="31">
        <f t="shared" si="13"/>
        <v>0</v>
      </c>
    </row>
    <row r="36" spans="1:15" s="3" customFormat="1" ht="11.25">
      <c r="A36" s="56" t="s">
        <v>307</v>
      </c>
      <c r="B36" s="1" t="s">
        <v>17</v>
      </c>
      <c r="C36" s="32">
        <f t="shared" si="4"/>
        <v>1</v>
      </c>
      <c r="D36" s="32">
        <v>1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</row>
    <row r="37" spans="1:15" s="4" customFormat="1" ht="15" customHeight="1">
      <c r="A37" s="6" t="s">
        <v>308</v>
      </c>
      <c r="B37" s="5" t="s">
        <v>279</v>
      </c>
      <c r="C37" s="46">
        <f aca="true" t="shared" si="14" ref="C37:O37">+C38+C86+C231</f>
        <v>93974276.64999999</v>
      </c>
      <c r="D37" s="29">
        <f t="shared" si="14"/>
        <v>13227944.48</v>
      </c>
      <c r="E37" s="29">
        <f t="shared" si="14"/>
        <v>9145671.61</v>
      </c>
      <c r="F37" s="29">
        <f t="shared" si="14"/>
        <v>12425748.409999998</v>
      </c>
      <c r="G37" s="29">
        <f t="shared" si="14"/>
        <v>10195288.79</v>
      </c>
      <c r="H37" s="29">
        <f t="shared" si="14"/>
        <v>7186823.33</v>
      </c>
      <c r="I37" s="29">
        <f t="shared" si="14"/>
        <v>5537208.33</v>
      </c>
      <c r="J37" s="29">
        <f t="shared" si="14"/>
        <v>5540402.76</v>
      </c>
      <c r="K37" s="29">
        <f t="shared" si="14"/>
        <v>5092884.15</v>
      </c>
      <c r="L37" s="29">
        <f t="shared" si="14"/>
        <v>4052193.0300000003</v>
      </c>
      <c r="M37" s="29">
        <f t="shared" si="14"/>
        <v>5295825.640000001</v>
      </c>
      <c r="N37" s="29">
        <f t="shared" si="14"/>
        <v>8019708.35</v>
      </c>
      <c r="O37" s="29">
        <f t="shared" si="14"/>
        <v>8254577.77</v>
      </c>
    </row>
    <row r="38" spans="1:15" s="4" customFormat="1" ht="22.5">
      <c r="A38" s="8" t="s">
        <v>309</v>
      </c>
      <c r="B38" s="11" t="s">
        <v>267</v>
      </c>
      <c r="C38" s="47">
        <f aca="true" t="shared" si="15" ref="C38:O38">+C39+C49+C59+C67</f>
        <v>16032676.950000001</v>
      </c>
      <c r="D38" s="30">
        <f t="shared" si="15"/>
        <v>1153022.95</v>
      </c>
      <c r="E38" s="30">
        <f t="shared" si="15"/>
        <v>1358063</v>
      </c>
      <c r="F38" s="30">
        <f t="shared" si="15"/>
        <v>1292773</v>
      </c>
      <c r="G38" s="30">
        <f t="shared" si="15"/>
        <v>1828360</v>
      </c>
      <c r="H38" s="30">
        <f t="shared" si="15"/>
        <v>1283577</v>
      </c>
      <c r="I38" s="30">
        <f t="shared" si="15"/>
        <v>1338030</v>
      </c>
      <c r="J38" s="30">
        <f t="shared" si="15"/>
        <v>1236912</v>
      </c>
      <c r="K38" s="30">
        <f t="shared" si="15"/>
        <v>1035785</v>
      </c>
      <c r="L38" s="30">
        <f t="shared" si="15"/>
        <v>1104345</v>
      </c>
      <c r="M38" s="30">
        <f t="shared" si="15"/>
        <v>1189128</v>
      </c>
      <c r="N38" s="30">
        <f t="shared" si="15"/>
        <v>1460493</v>
      </c>
      <c r="O38" s="30">
        <f t="shared" si="15"/>
        <v>1752188</v>
      </c>
    </row>
    <row r="39" spans="1:15" s="4" customFormat="1" ht="22.5">
      <c r="A39" s="9" t="s">
        <v>310</v>
      </c>
      <c r="B39" s="13" t="s">
        <v>18</v>
      </c>
      <c r="C39" s="45">
        <f aca="true" t="shared" si="16" ref="C39:O39">SUM(C40:C48)</f>
        <v>2853988.65</v>
      </c>
      <c r="D39" s="31">
        <f t="shared" si="16"/>
        <v>195679.65</v>
      </c>
      <c r="E39" s="31">
        <f t="shared" si="16"/>
        <v>340619</v>
      </c>
      <c r="F39" s="31">
        <f t="shared" si="16"/>
        <v>192188</v>
      </c>
      <c r="G39" s="31">
        <f t="shared" si="16"/>
        <v>170732</v>
      </c>
      <c r="H39" s="31">
        <f t="shared" si="16"/>
        <v>193931</v>
      </c>
      <c r="I39" s="31">
        <f t="shared" si="16"/>
        <v>190047</v>
      </c>
      <c r="J39" s="31">
        <f t="shared" si="16"/>
        <v>208184</v>
      </c>
      <c r="K39" s="31">
        <f t="shared" si="16"/>
        <v>154508</v>
      </c>
      <c r="L39" s="31">
        <f t="shared" si="16"/>
        <v>153452</v>
      </c>
      <c r="M39" s="31">
        <f t="shared" si="16"/>
        <v>215373</v>
      </c>
      <c r="N39" s="31">
        <f t="shared" si="16"/>
        <v>371824</v>
      </c>
      <c r="O39" s="31">
        <f t="shared" si="16"/>
        <v>467451</v>
      </c>
    </row>
    <row r="40" spans="1:15" s="3" customFormat="1" ht="15" customHeight="1">
      <c r="A40" s="54" t="s">
        <v>311</v>
      </c>
      <c r="B40" s="1" t="s">
        <v>19</v>
      </c>
      <c r="C40" s="32">
        <f t="shared" si="4"/>
        <v>43137</v>
      </c>
      <c r="D40" s="32">
        <v>0</v>
      </c>
      <c r="E40" s="32">
        <v>8689</v>
      </c>
      <c r="F40" s="32">
        <v>0</v>
      </c>
      <c r="G40" s="32">
        <v>0</v>
      </c>
      <c r="H40" s="32">
        <v>9822</v>
      </c>
      <c r="I40" s="32">
        <v>6422</v>
      </c>
      <c r="J40" s="32">
        <v>0</v>
      </c>
      <c r="K40" s="32">
        <v>0</v>
      </c>
      <c r="L40" s="32">
        <v>0</v>
      </c>
      <c r="M40" s="32">
        <v>0</v>
      </c>
      <c r="N40" s="32">
        <v>9102</v>
      </c>
      <c r="O40" s="32">
        <v>9102</v>
      </c>
    </row>
    <row r="41" spans="1:15" s="3" customFormat="1" ht="15" customHeight="1">
      <c r="A41" s="54" t="s">
        <v>312</v>
      </c>
      <c r="B41" s="1" t="s">
        <v>20</v>
      </c>
      <c r="C41" s="32">
        <f t="shared" si="4"/>
        <v>47704</v>
      </c>
      <c r="D41" s="32">
        <v>3211</v>
      </c>
      <c r="E41" s="32">
        <v>1511</v>
      </c>
      <c r="F41" s="32">
        <v>7744</v>
      </c>
      <c r="G41" s="32">
        <v>755</v>
      </c>
      <c r="H41" s="32">
        <v>11333</v>
      </c>
      <c r="I41" s="32">
        <v>1511</v>
      </c>
      <c r="J41" s="32">
        <v>3400</v>
      </c>
      <c r="K41" s="32">
        <v>755</v>
      </c>
      <c r="L41" s="32">
        <v>3350</v>
      </c>
      <c r="M41" s="32">
        <v>2644</v>
      </c>
      <c r="N41" s="32">
        <v>5745</v>
      </c>
      <c r="O41" s="32">
        <v>5745</v>
      </c>
    </row>
    <row r="42" spans="1:15" s="3" customFormat="1" ht="15" customHeight="1">
      <c r="A42" s="54" t="s">
        <v>313</v>
      </c>
      <c r="B42" s="1" t="s">
        <v>21</v>
      </c>
      <c r="C42" s="32">
        <f t="shared" si="4"/>
        <v>2303714.65</v>
      </c>
      <c r="D42" s="32">
        <v>161651.65</v>
      </c>
      <c r="E42" s="32">
        <v>210213</v>
      </c>
      <c r="F42" s="32">
        <v>182158</v>
      </c>
      <c r="G42" s="32">
        <v>165465</v>
      </c>
      <c r="H42" s="32">
        <v>167287</v>
      </c>
      <c r="I42" s="32">
        <v>176028</v>
      </c>
      <c r="J42" s="32">
        <v>180945</v>
      </c>
      <c r="K42" s="32">
        <v>145408</v>
      </c>
      <c r="L42" s="32">
        <v>148184</v>
      </c>
      <c r="M42" s="32">
        <v>184753</v>
      </c>
      <c r="N42" s="32">
        <v>260064</v>
      </c>
      <c r="O42" s="32">
        <v>321558</v>
      </c>
    </row>
    <row r="43" spans="1:15" s="3" customFormat="1" ht="15" customHeight="1">
      <c r="A43" s="54" t="s">
        <v>314</v>
      </c>
      <c r="B43" s="1" t="s">
        <v>22</v>
      </c>
      <c r="C43" s="32">
        <f t="shared" si="4"/>
        <v>7178</v>
      </c>
      <c r="D43" s="32">
        <v>0</v>
      </c>
      <c r="E43" s="32">
        <v>944</v>
      </c>
      <c r="F43" s="32">
        <v>1359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1625</v>
      </c>
      <c r="O43" s="32">
        <v>3250</v>
      </c>
    </row>
    <row r="44" spans="1:15" s="3" customFormat="1" ht="15" customHeight="1">
      <c r="A44" s="54" t="s">
        <v>315</v>
      </c>
      <c r="B44" s="1" t="s">
        <v>23</v>
      </c>
      <c r="C44" s="32">
        <f t="shared" si="4"/>
        <v>564</v>
      </c>
      <c r="D44" s="32">
        <v>188</v>
      </c>
      <c r="E44" s="32">
        <v>188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188</v>
      </c>
      <c r="M44" s="32">
        <v>0</v>
      </c>
      <c r="N44" s="32">
        <v>0</v>
      </c>
      <c r="O44" s="32">
        <v>0</v>
      </c>
    </row>
    <row r="45" spans="1:15" s="3" customFormat="1" ht="15" customHeight="1">
      <c r="A45" s="54" t="s">
        <v>316</v>
      </c>
      <c r="B45" s="1" t="s">
        <v>24</v>
      </c>
      <c r="C45" s="32">
        <f t="shared" si="4"/>
        <v>397403</v>
      </c>
      <c r="D45" s="32">
        <v>30628</v>
      </c>
      <c r="E45" s="32">
        <v>119074</v>
      </c>
      <c r="F45" s="32">
        <v>927</v>
      </c>
      <c r="G45" s="32">
        <v>4512</v>
      </c>
      <c r="H45" s="32">
        <v>4752</v>
      </c>
      <c r="I45" s="32">
        <v>4216</v>
      </c>
      <c r="J45" s="32">
        <v>23839</v>
      </c>
      <c r="K45" s="32">
        <v>5857</v>
      </c>
      <c r="L45" s="32">
        <v>1730</v>
      </c>
      <c r="M45" s="32">
        <v>17656</v>
      </c>
      <c r="N45" s="32">
        <v>75852</v>
      </c>
      <c r="O45" s="32">
        <v>108360</v>
      </c>
    </row>
    <row r="46" spans="1:15" s="3" customFormat="1" ht="15" customHeight="1">
      <c r="A46" s="54" t="s">
        <v>317</v>
      </c>
      <c r="B46" s="1" t="s">
        <v>25</v>
      </c>
      <c r="C46" s="32">
        <f t="shared" si="4"/>
        <v>20155</v>
      </c>
      <c r="D46" s="32">
        <v>0</v>
      </c>
      <c r="E46" s="32">
        <v>0</v>
      </c>
      <c r="F46" s="32">
        <v>0</v>
      </c>
      <c r="G46" s="32">
        <v>0</v>
      </c>
      <c r="H46" s="32">
        <v>737</v>
      </c>
      <c r="I46" s="32">
        <v>1870</v>
      </c>
      <c r="J46" s="32">
        <v>0</v>
      </c>
      <c r="K46" s="32">
        <v>2488</v>
      </c>
      <c r="L46" s="32">
        <v>0</v>
      </c>
      <c r="M46" s="32">
        <v>10320</v>
      </c>
      <c r="N46" s="32">
        <v>2370</v>
      </c>
      <c r="O46" s="32">
        <v>2370</v>
      </c>
    </row>
    <row r="47" spans="1:15" s="3" customFormat="1" ht="15" customHeight="1">
      <c r="A47" s="54" t="s">
        <v>318</v>
      </c>
      <c r="B47" s="1" t="s">
        <v>26</v>
      </c>
      <c r="C47" s="32">
        <f t="shared" si="4"/>
        <v>34132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17066</v>
      </c>
      <c r="O47" s="32">
        <v>17066</v>
      </c>
    </row>
    <row r="48" spans="1:15" s="3" customFormat="1" ht="15" customHeight="1">
      <c r="A48" s="54" t="s">
        <v>319</v>
      </c>
      <c r="B48" s="1" t="s">
        <v>628</v>
      </c>
      <c r="C48" s="32">
        <f t="shared" si="4"/>
        <v>1</v>
      </c>
      <c r="D48" s="32">
        <v>1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</row>
    <row r="49" spans="1:15" s="4" customFormat="1" ht="15" customHeight="1">
      <c r="A49" s="9" t="s">
        <v>320</v>
      </c>
      <c r="B49" s="13" t="s">
        <v>27</v>
      </c>
      <c r="C49" s="45">
        <f aca="true" t="shared" si="17" ref="C49:O49">SUM(C50:C58)</f>
        <v>2774920.9</v>
      </c>
      <c r="D49" s="31">
        <f t="shared" si="17"/>
        <v>368525.9</v>
      </c>
      <c r="E49" s="31">
        <f t="shared" si="17"/>
        <v>202634</v>
      </c>
      <c r="F49" s="31">
        <f t="shared" si="17"/>
        <v>318438</v>
      </c>
      <c r="G49" s="31">
        <f t="shared" si="17"/>
        <v>152997</v>
      </c>
      <c r="H49" s="31">
        <f t="shared" si="17"/>
        <v>341318</v>
      </c>
      <c r="I49" s="31">
        <f t="shared" si="17"/>
        <v>224912</v>
      </c>
      <c r="J49" s="31">
        <f t="shared" si="17"/>
        <v>172505</v>
      </c>
      <c r="K49" s="31">
        <f t="shared" si="17"/>
        <v>196295</v>
      </c>
      <c r="L49" s="31">
        <f t="shared" si="17"/>
        <v>222854</v>
      </c>
      <c r="M49" s="31">
        <f t="shared" si="17"/>
        <v>270744</v>
      </c>
      <c r="N49" s="31">
        <f t="shared" si="17"/>
        <v>151849</v>
      </c>
      <c r="O49" s="31">
        <f t="shared" si="17"/>
        <v>151849</v>
      </c>
    </row>
    <row r="50" spans="1:15" s="3" customFormat="1" ht="15" customHeight="1">
      <c r="A50" s="54" t="s">
        <v>321</v>
      </c>
      <c r="B50" s="1" t="s">
        <v>630</v>
      </c>
      <c r="C50" s="32">
        <f t="shared" si="4"/>
        <v>1378806.9</v>
      </c>
      <c r="D50" s="32">
        <v>147420.9</v>
      </c>
      <c r="E50" s="32">
        <v>66557</v>
      </c>
      <c r="F50" s="32">
        <v>153654</v>
      </c>
      <c r="G50" s="32">
        <v>65108</v>
      </c>
      <c r="H50" s="32">
        <v>191792</v>
      </c>
      <c r="I50" s="32">
        <v>144428</v>
      </c>
      <c r="J50" s="32">
        <v>85759</v>
      </c>
      <c r="K50" s="32">
        <v>117561</v>
      </c>
      <c r="L50" s="32">
        <v>102562</v>
      </c>
      <c r="M50" s="32">
        <v>183205</v>
      </c>
      <c r="N50" s="32">
        <v>60380</v>
      </c>
      <c r="O50" s="32">
        <v>60380</v>
      </c>
    </row>
    <row r="51" spans="1:15" s="3" customFormat="1" ht="15" customHeight="1">
      <c r="A51" s="54" t="s">
        <v>322</v>
      </c>
      <c r="B51" s="1" t="s">
        <v>28</v>
      </c>
      <c r="C51" s="32">
        <f t="shared" si="4"/>
        <v>60815</v>
      </c>
      <c r="D51" s="32">
        <v>1382</v>
      </c>
      <c r="E51" s="32">
        <v>4607</v>
      </c>
      <c r="F51" s="32">
        <v>13066</v>
      </c>
      <c r="G51" s="32">
        <v>13617</v>
      </c>
      <c r="H51" s="32">
        <v>0</v>
      </c>
      <c r="I51" s="32">
        <v>13617</v>
      </c>
      <c r="J51" s="32">
        <v>5447</v>
      </c>
      <c r="K51" s="32">
        <v>2287</v>
      </c>
      <c r="L51" s="32">
        <v>0</v>
      </c>
      <c r="M51" s="32">
        <v>6790</v>
      </c>
      <c r="N51" s="32">
        <v>1</v>
      </c>
      <c r="O51" s="32">
        <v>1</v>
      </c>
    </row>
    <row r="52" spans="1:15" s="3" customFormat="1" ht="15" customHeight="1">
      <c r="A52" s="54" t="s">
        <v>323</v>
      </c>
      <c r="B52" s="1" t="s">
        <v>29</v>
      </c>
      <c r="C52" s="32">
        <f t="shared" si="4"/>
        <v>1</v>
      </c>
      <c r="D52" s="32">
        <v>1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</row>
    <row r="53" spans="1:15" s="3" customFormat="1" ht="15" customHeight="1">
      <c r="A53" s="54" t="s">
        <v>324</v>
      </c>
      <c r="B53" s="1" t="s">
        <v>631</v>
      </c>
      <c r="C53" s="32">
        <f t="shared" si="4"/>
        <v>2568</v>
      </c>
      <c r="D53" s="32">
        <v>0</v>
      </c>
      <c r="E53" s="32">
        <v>0</v>
      </c>
      <c r="F53" s="32">
        <v>0</v>
      </c>
      <c r="G53" s="32">
        <v>0</v>
      </c>
      <c r="H53" s="32">
        <v>2266</v>
      </c>
      <c r="I53" s="32">
        <v>0</v>
      </c>
      <c r="J53" s="32">
        <v>0</v>
      </c>
      <c r="K53" s="32">
        <v>302</v>
      </c>
      <c r="L53" s="32">
        <v>0</v>
      </c>
      <c r="M53" s="32">
        <v>0</v>
      </c>
      <c r="N53" s="32">
        <v>0</v>
      </c>
      <c r="O53" s="32">
        <v>0</v>
      </c>
    </row>
    <row r="54" spans="1:15" s="3" customFormat="1" ht="15" customHeight="1">
      <c r="A54" s="54" t="s">
        <v>325</v>
      </c>
      <c r="B54" s="1" t="s">
        <v>30</v>
      </c>
      <c r="C54" s="32">
        <f t="shared" si="4"/>
        <v>206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206</v>
      </c>
      <c r="N54" s="32">
        <v>0</v>
      </c>
      <c r="O54" s="32">
        <v>0</v>
      </c>
    </row>
    <row r="55" spans="1:15" s="3" customFormat="1" ht="15" customHeight="1">
      <c r="A55" s="54" t="s">
        <v>326</v>
      </c>
      <c r="B55" s="1" t="s">
        <v>31</v>
      </c>
      <c r="C55" s="32">
        <f t="shared" si="4"/>
        <v>1</v>
      </c>
      <c r="D55" s="32">
        <v>1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</row>
    <row r="56" spans="1:15" s="3" customFormat="1" ht="15" customHeight="1">
      <c r="A56" s="54" t="s">
        <v>327</v>
      </c>
      <c r="B56" s="1" t="s">
        <v>633</v>
      </c>
      <c r="C56" s="32">
        <f t="shared" si="4"/>
        <v>1</v>
      </c>
      <c r="D56" s="32">
        <v>1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</row>
    <row r="57" spans="1:15" s="3" customFormat="1" ht="15" customHeight="1">
      <c r="A57" s="54" t="s">
        <v>328</v>
      </c>
      <c r="B57" s="1" t="s">
        <v>632</v>
      </c>
      <c r="C57" s="32">
        <f t="shared" si="4"/>
        <v>588772</v>
      </c>
      <c r="D57" s="32">
        <v>100339</v>
      </c>
      <c r="E57" s="32">
        <v>54175</v>
      </c>
      <c r="F57" s="32">
        <v>77370</v>
      </c>
      <c r="G57" s="32">
        <v>34378</v>
      </c>
      <c r="H57" s="32">
        <v>65583</v>
      </c>
      <c r="I57" s="32">
        <v>35209</v>
      </c>
      <c r="J57" s="32">
        <v>25689</v>
      </c>
      <c r="K57" s="32">
        <v>32473</v>
      </c>
      <c r="L57" s="32">
        <v>42317</v>
      </c>
      <c r="M57" s="32">
        <v>34227</v>
      </c>
      <c r="N57" s="32">
        <v>43506</v>
      </c>
      <c r="O57" s="32">
        <v>43506</v>
      </c>
    </row>
    <row r="58" spans="1:15" s="3" customFormat="1" ht="15" customHeight="1">
      <c r="A58" s="54" t="s">
        <v>329</v>
      </c>
      <c r="B58" s="1" t="s">
        <v>32</v>
      </c>
      <c r="C58" s="32">
        <f t="shared" si="4"/>
        <v>743750</v>
      </c>
      <c r="D58" s="32">
        <v>119381</v>
      </c>
      <c r="E58" s="32">
        <v>77295</v>
      </c>
      <c r="F58" s="32">
        <v>74348</v>
      </c>
      <c r="G58" s="32">
        <v>39894</v>
      </c>
      <c r="H58" s="32">
        <v>81677</v>
      </c>
      <c r="I58" s="32">
        <v>31658</v>
      </c>
      <c r="J58" s="32">
        <v>55610</v>
      </c>
      <c r="K58" s="32">
        <v>43672</v>
      </c>
      <c r="L58" s="32">
        <v>77975</v>
      </c>
      <c r="M58" s="32">
        <v>46316</v>
      </c>
      <c r="N58" s="32">
        <v>47962</v>
      </c>
      <c r="O58" s="32">
        <v>47962</v>
      </c>
    </row>
    <row r="59" spans="1:15" s="4" customFormat="1" ht="15" customHeight="1">
      <c r="A59" s="9" t="s">
        <v>330</v>
      </c>
      <c r="B59" s="13" t="s">
        <v>33</v>
      </c>
      <c r="C59" s="45">
        <f>SUM(C60:C66)</f>
        <v>7192663.73</v>
      </c>
      <c r="D59" s="31">
        <f>SUM(D60:D66)</f>
        <v>335437.73</v>
      </c>
      <c r="E59" s="31">
        <f aca="true" t="shared" si="18" ref="E59:O59">SUM(E60:E66)</f>
        <v>583373</v>
      </c>
      <c r="F59" s="31">
        <f t="shared" si="18"/>
        <v>542121</v>
      </c>
      <c r="G59" s="31">
        <f t="shared" si="18"/>
        <v>690660</v>
      </c>
      <c r="H59" s="31">
        <f t="shared" si="18"/>
        <v>551981</v>
      </c>
      <c r="I59" s="31">
        <f t="shared" si="18"/>
        <v>744242</v>
      </c>
      <c r="J59" s="31">
        <f t="shared" si="18"/>
        <v>647680</v>
      </c>
      <c r="K59" s="31">
        <f t="shared" si="18"/>
        <v>494594</v>
      </c>
      <c r="L59" s="31">
        <f t="shared" si="18"/>
        <v>538491</v>
      </c>
      <c r="M59" s="31">
        <f t="shared" si="18"/>
        <v>537586</v>
      </c>
      <c r="N59" s="31">
        <f t="shared" si="18"/>
        <v>701920</v>
      </c>
      <c r="O59" s="31">
        <f t="shared" si="18"/>
        <v>824578</v>
      </c>
    </row>
    <row r="60" spans="1:15" s="3" customFormat="1" ht="15" customHeight="1">
      <c r="A60" s="54" t="s">
        <v>331</v>
      </c>
      <c r="B60" s="1" t="s">
        <v>34</v>
      </c>
      <c r="C60" s="32">
        <f t="shared" si="4"/>
        <v>7020836.73</v>
      </c>
      <c r="D60" s="32">
        <v>318030.73</v>
      </c>
      <c r="E60" s="32">
        <v>571395</v>
      </c>
      <c r="F60" s="32">
        <v>533020</v>
      </c>
      <c r="G60" s="32">
        <v>676652</v>
      </c>
      <c r="H60" s="32">
        <v>542745</v>
      </c>
      <c r="I60" s="32">
        <v>730463</v>
      </c>
      <c r="J60" s="32">
        <v>628909</v>
      </c>
      <c r="K60" s="32">
        <v>483851</v>
      </c>
      <c r="L60" s="32">
        <v>521672</v>
      </c>
      <c r="M60" s="32">
        <v>524265</v>
      </c>
      <c r="N60" s="32">
        <v>683588</v>
      </c>
      <c r="O60" s="32">
        <v>806246</v>
      </c>
    </row>
    <row r="61" spans="1:15" s="3" customFormat="1" ht="15" customHeight="1">
      <c r="A61" s="54" t="s">
        <v>332</v>
      </c>
      <c r="B61" s="1" t="s">
        <v>35</v>
      </c>
      <c r="C61" s="32">
        <f t="shared" si="4"/>
        <v>1</v>
      </c>
      <c r="D61" s="32">
        <v>1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</row>
    <row r="62" spans="1:15" s="3" customFormat="1" ht="15" customHeight="1">
      <c r="A62" s="54" t="s">
        <v>333</v>
      </c>
      <c r="B62" s="1" t="s">
        <v>36</v>
      </c>
      <c r="C62" s="32">
        <f t="shared" si="4"/>
        <v>16984</v>
      </c>
      <c r="D62" s="32">
        <v>2567</v>
      </c>
      <c r="E62" s="32">
        <v>1235</v>
      </c>
      <c r="F62" s="32">
        <v>1375</v>
      </c>
      <c r="G62" s="32">
        <v>1289</v>
      </c>
      <c r="H62" s="32">
        <v>2578</v>
      </c>
      <c r="I62" s="32">
        <v>0</v>
      </c>
      <c r="J62" s="32">
        <v>0</v>
      </c>
      <c r="K62" s="32">
        <v>0</v>
      </c>
      <c r="L62" s="32">
        <v>2578</v>
      </c>
      <c r="M62" s="32">
        <v>2578</v>
      </c>
      <c r="N62" s="32">
        <v>1392</v>
      </c>
      <c r="O62" s="32">
        <v>1392</v>
      </c>
    </row>
    <row r="63" spans="1:15" s="3" customFormat="1" ht="15" customHeight="1">
      <c r="A63" s="54" t="s">
        <v>334</v>
      </c>
      <c r="B63" s="1" t="s">
        <v>37</v>
      </c>
      <c r="C63" s="32">
        <f t="shared" si="4"/>
        <v>143893</v>
      </c>
      <c r="D63" s="32">
        <v>13618</v>
      </c>
      <c r="E63" s="32">
        <v>10743</v>
      </c>
      <c r="F63" s="32">
        <v>6507</v>
      </c>
      <c r="G63" s="32">
        <v>11500</v>
      </c>
      <c r="H63" s="32">
        <v>6658</v>
      </c>
      <c r="I63" s="32">
        <v>12560</v>
      </c>
      <c r="J63" s="32">
        <v>17552</v>
      </c>
      <c r="K63" s="32">
        <v>10743</v>
      </c>
      <c r="L63" s="32">
        <v>11803</v>
      </c>
      <c r="M63" s="32">
        <v>10743</v>
      </c>
      <c r="N63" s="32">
        <v>15733</v>
      </c>
      <c r="O63" s="32">
        <v>15733</v>
      </c>
    </row>
    <row r="64" spans="1:15" s="3" customFormat="1" ht="15" customHeight="1">
      <c r="A64" s="54" t="s">
        <v>335</v>
      </c>
      <c r="B64" s="1" t="s">
        <v>38</v>
      </c>
      <c r="C64" s="32">
        <f t="shared" si="4"/>
        <v>1</v>
      </c>
      <c r="D64" s="32">
        <v>1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</row>
    <row r="65" spans="1:15" s="3" customFormat="1" ht="15" customHeight="1">
      <c r="A65" s="54" t="s">
        <v>336</v>
      </c>
      <c r="B65" s="1" t="s">
        <v>39</v>
      </c>
      <c r="C65" s="32">
        <f t="shared" si="4"/>
        <v>10947</v>
      </c>
      <c r="D65" s="32">
        <v>1219</v>
      </c>
      <c r="E65" s="32">
        <v>0</v>
      </c>
      <c r="F65" s="32">
        <v>1219</v>
      </c>
      <c r="G65" s="32">
        <v>1219</v>
      </c>
      <c r="H65" s="32">
        <v>0</v>
      </c>
      <c r="I65" s="32">
        <v>1219</v>
      </c>
      <c r="J65" s="32">
        <v>1219</v>
      </c>
      <c r="K65" s="32">
        <v>0</v>
      </c>
      <c r="L65" s="32">
        <v>2438</v>
      </c>
      <c r="M65" s="32">
        <v>0</v>
      </c>
      <c r="N65" s="32">
        <v>1207</v>
      </c>
      <c r="O65" s="32">
        <v>1207</v>
      </c>
    </row>
    <row r="66" spans="1:15" s="3" customFormat="1" ht="15" customHeight="1">
      <c r="A66" s="54" t="s">
        <v>337</v>
      </c>
      <c r="B66" s="1" t="s">
        <v>40</v>
      </c>
      <c r="C66" s="32">
        <f t="shared" si="4"/>
        <v>1</v>
      </c>
      <c r="D66" s="32">
        <v>1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</row>
    <row r="67" spans="1:15" s="4" customFormat="1" ht="15" customHeight="1">
      <c r="A67" s="9" t="s">
        <v>338</v>
      </c>
      <c r="B67" s="13" t="s">
        <v>41</v>
      </c>
      <c r="C67" s="45">
        <f aca="true" t="shared" si="19" ref="C67:O67">SUM(C68:C85)</f>
        <v>3211103.67</v>
      </c>
      <c r="D67" s="31">
        <f t="shared" si="19"/>
        <v>253379.66999999998</v>
      </c>
      <c r="E67" s="31">
        <f t="shared" si="19"/>
        <v>231437</v>
      </c>
      <c r="F67" s="31">
        <f t="shared" si="19"/>
        <v>240026</v>
      </c>
      <c r="G67" s="31">
        <f t="shared" si="19"/>
        <v>813971</v>
      </c>
      <c r="H67" s="31">
        <f t="shared" si="19"/>
        <v>196347</v>
      </c>
      <c r="I67" s="31">
        <f t="shared" si="19"/>
        <v>178829</v>
      </c>
      <c r="J67" s="31">
        <f t="shared" si="19"/>
        <v>208543</v>
      </c>
      <c r="K67" s="31">
        <f t="shared" si="19"/>
        <v>190388</v>
      </c>
      <c r="L67" s="31">
        <f t="shared" si="19"/>
        <v>189548</v>
      </c>
      <c r="M67" s="31">
        <f t="shared" si="19"/>
        <v>165425</v>
      </c>
      <c r="N67" s="31">
        <f t="shared" si="19"/>
        <v>234900</v>
      </c>
      <c r="O67" s="31">
        <f t="shared" si="19"/>
        <v>308310</v>
      </c>
    </row>
    <row r="68" spans="1:15" s="3" customFormat="1" ht="15" customHeight="1">
      <c r="A68" s="54" t="s">
        <v>339</v>
      </c>
      <c r="B68" s="1" t="s">
        <v>42</v>
      </c>
      <c r="C68" s="32">
        <f t="shared" si="4"/>
        <v>985383.6699999999</v>
      </c>
      <c r="D68" s="32">
        <v>66297.67</v>
      </c>
      <c r="E68" s="32">
        <v>80619</v>
      </c>
      <c r="F68" s="32">
        <v>68043</v>
      </c>
      <c r="G68" s="32">
        <v>391395</v>
      </c>
      <c r="H68" s="32">
        <v>48144</v>
      </c>
      <c r="I68" s="32">
        <v>37765</v>
      </c>
      <c r="J68" s="32">
        <v>34794</v>
      </c>
      <c r="K68" s="32">
        <v>38179</v>
      </c>
      <c r="L68" s="32">
        <v>36095</v>
      </c>
      <c r="M68" s="32">
        <v>25581</v>
      </c>
      <c r="N68" s="32">
        <v>66099</v>
      </c>
      <c r="O68" s="32">
        <v>92372</v>
      </c>
    </row>
    <row r="69" spans="1:15" s="3" customFormat="1" ht="15" customHeight="1">
      <c r="A69" s="54" t="s">
        <v>340</v>
      </c>
      <c r="B69" s="1" t="s">
        <v>43</v>
      </c>
      <c r="C69" s="32">
        <f t="shared" si="4"/>
        <v>456182</v>
      </c>
      <c r="D69" s="32">
        <v>41164</v>
      </c>
      <c r="E69" s="32">
        <v>43926</v>
      </c>
      <c r="F69" s="32">
        <v>44904</v>
      </c>
      <c r="G69" s="32">
        <v>148468</v>
      </c>
      <c r="H69" s="32">
        <v>22356</v>
      </c>
      <c r="I69" s="32">
        <v>21487</v>
      </c>
      <c r="J69" s="32">
        <v>26119</v>
      </c>
      <c r="K69" s="32">
        <v>22836</v>
      </c>
      <c r="L69" s="32">
        <v>21329</v>
      </c>
      <c r="M69" s="32">
        <v>22254</v>
      </c>
      <c r="N69" s="32">
        <v>16969</v>
      </c>
      <c r="O69" s="32">
        <v>24370</v>
      </c>
    </row>
    <row r="70" spans="1:15" s="3" customFormat="1" ht="15" customHeight="1">
      <c r="A70" s="54" t="s">
        <v>341</v>
      </c>
      <c r="B70" s="1" t="s">
        <v>44</v>
      </c>
      <c r="C70" s="32">
        <f t="shared" si="4"/>
        <v>303137</v>
      </c>
      <c r="D70" s="32">
        <v>10922</v>
      </c>
      <c r="E70" s="32">
        <v>4681</v>
      </c>
      <c r="F70" s="32">
        <v>4433</v>
      </c>
      <c r="G70" s="32">
        <v>93098</v>
      </c>
      <c r="H70" s="32">
        <v>31149</v>
      </c>
      <c r="I70" s="32">
        <v>22801</v>
      </c>
      <c r="J70" s="32">
        <v>28664</v>
      </c>
      <c r="K70" s="32">
        <v>24609</v>
      </c>
      <c r="L70" s="32">
        <v>22813</v>
      </c>
      <c r="M70" s="32">
        <v>16540</v>
      </c>
      <c r="N70" s="32">
        <v>14509</v>
      </c>
      <c r="O70" s="32">
        <v>28918</v>
      </c>
    </row>
    <row r="71" spans="1:15" s="3" customFormat="1" ht="15" customHeight="1">
      <c r="A71" s="54" t="s">
        <v>342</v>
      </c>
      <c r="B71" s="1" t="s">
        <v>45</v>
      </c>
      <c r="C71" s="32">
        <f t="shared" si="4"/>
        <v>138731</v>
      </c>
      <c r="D71" s="32">
        <v>12664</v>
      </c>
      <c r="E71" s="32">
        <v>11764</v>
      </c>
      <c r="F71" s="32">
        <v>11120</v>
      </c>
      <c r="G71" s="32">
        <v>36759</v>
      </c>
      <c r="H71" s="32">
        <v>5027</v>
      </c>
      <c r="I71" s="32">
        <v>3938</v>
      </c>
      <c r="J71" s="32">
        <v>4544</v>
      </c>
      <c r="K71" s="32">
        <v>4359</v>
      </c>
      <c r="L71" s="32">
        <v>3801</v>
      </c>
      <c r="M71" s="32">
        <v>4012</v>
      </c>
      <c r="N71" s="32">
        <v>17229</v>
      </c>
      <c r="O71" s="32">
        <v>23514</v>
      </c>
    </row>
    <row r="72" spans="1:15" s="3" customFormat="1" ht="15" customHeight="1">
      <c r="A72" s="54" t="s">
        <v>343</v>
      </c>
      <c r="B72" s="1" t="s">
        <v>46</v>
      </c>
      <c r="C72" s="32">
        <f t="shared" si="4"/>
        <v>200837</v>
      </c>
      <c r="D72" s="32">
        <v>47321</v>
      </c>
      <c r="E72" s="32">
        <v>8061</v>
      </c>
      <c r="F72" s="32">
        <v>7839</v>
      </c>
      <c r="G72" s="32">
        <v>54757</v>
      </c>
      <c r="H72" s="32">
        <v>8641</v>
      </c>
      <c r="I72" s="32">
        <v>6794</v>
      </c>
      <c r="J72" s="32">
        <v>7418</v>
      </c>
      <c r="K72" s="32">
        <v>6904</v>
      </c>
      <c r="L72" s="32">
        <v>6456</v>
      </c>
      <c r="M72" s="32">
        <v>8107</v>
      </c>
      <c r="N72" s="32">
        <v>16616</v>
      </c>
      <c r="O72" s="32">
        <v>21923</v>
      </c>
    </row>
    <row r="73" spans="1:15" s="3" customFormat="1" ht="15" customHeight="1">
      <c r="A73" s="54" t="s">
        <v>344</v>
      </c>
      <c r="B73" s="1" t="s">
        <v>47</v>
      </c>
      <c r="C73" s="32">
        <f t="shared" si="4"/>
        <v>46829</v>
      </c>
      <c r="D73" s="32">
        <v>0</v>
      </c>
      <c r="E73" s="32">
        <v>2912</v>
      </c>
      <c r="F73" s="32">
        <v>11647</v>
      </c>
      <c r="G73" s="32">
        <v>2911</v>
      </c>
      <c r="H73" s="32">
        <v>0</v>
      </c>
      <c r="I73" s="32">
        <v>0</v>
      </c>
      <c r="J73" s="32">
        <v>5824</v>
      </c>
      <c r="K73" s="32">
        <v>0</v>
      </c>
      <c r="L73" s="32">
        <v>8735</v>
      </c>
      <c r="M73" s="32">
        <v>8736</v>
      </c>
      <c r="N73" s="32">
        <v>0</v>
      </c>
      <c r="O73" s="32">
        <v>6064</v>
      </c>
    </row>
    <row r="74" spans="1:15" s="3" customFormat="1" ht="15" customHeight="1">
      <c r="A74" s="54" t="s">
        <v>345</v>
      </c>
      <c r="B74" s="1" t="s">
        <v>48</v>
      </c>
      <c r="C74" s="32">
        <f t="shared" si="4"/>
        <v>4134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4134</v>
      </c>
      <c r="O74" s="32">
        <v>0</v>
      </c>
    </row>
    <row r="75" spans="1:15" s="3" customFormat="1" ht="15" customHeight="1">
      <c r="A75" s="54" t="s">
        <v>346</v>
      </c>
      <c r="B75" s="1" t="s">
        <v>49</v>
      </c>
      <c r="C75" s="32">
        <f t="shared" si="4"/>
        <v>1</v>
      </c>
      <c r="D75" s="32">
        <v>1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</row>
    <row r="76" spans="1:15" s="3" customFormat="1" ht="15" customHeight="1">
      <c r="A76" s="54" t="s">
        <v>347</v>
      </c>
      <c r="B76" s="1" t="s">
        <v>50</v>
      </c>
      <c r="C76" s="32">
        <f aca="true" t="shared" si="20" ref="C76:C94">SUM(D76:O76)</f>
        <v>1</v>
      </c>
      <c r="D76" s="32">
        <v>1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</row>
    <row r="77" spans="1:15" s="3" customFormat="1" ht="15" customHeight="1">
      <c r="A77" s="54" t="s">
        <v>348</v>
      </c>
      <c r="B77" s="1" t="s">
        <v>51</v>
      </c>
      <c r="C77" s="32">
        <f t="shared" si="20"/>
        <v>665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665</v>
      </c>
    </row>
    <row r="78" spans="1:15" s="3" customFormat="1" ht="15" customHeight="1">
      <c r="A78" s="54" t="s">
        <v>349</v>
      </c>
      <c r="B78" s="1" t="s">
        <v>629</v>
      </c>
      <c r="C78" s="32">
        <f t="shared" si="20"/>
        <v>6132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2094</v>
      </c>
      <c r="K78" s="32">
        <v>2069</v>
      </c>
      <c r="L78" s="32">
        <v>0</v>
      </c>
      <c r="M78" s="32">
        <v>1969</v>
      </c>
      <c r="N78" s="32">
        <v>0</v>
      </c>
      <c r="O78" s="32">
        <v>0</v>
      </c>
    </row>
    <row r="79" spans="1:15" s="3" customFormat="1" ht="15" customHeight="1">
      <c r="A79" s="54" t="s">
        <v>350</v>
      </c>
      <c r="B79" s="1" t="s">
        <v>52</v>
      </c>
      <c r="C79" s="32">
        <f t="shared" si="20"/>
        <v>794217</v>
      </c>
      <c r="D79" s="32">
        <v>55324</v>
      </c>
      <c r="E79" s="32">
        <v>58554</v>
      </c>
      <c r="F79" s="32">
        <v>68805</v>
      </c>
      <c r="G79" s="32">
        <v>63287</v>
      </c>
      <c r="H79" s="32">
        <v>59715</v>
      </c>
      <c r="I79" s="32">
        <v>63310</v>
      </c>
      <c r="J79" s="32">
        <v>72400</v>
      </c>
      <c r="K79" s="32">
        <v>65448</v>
      </c>
      <c r="L79" s="32">
        <v>66767</v>
      </c>
      <c r="M79" s="32">
        <v>56429</v>
      </c>
      <c r="N79" s="32">
        <v>79536</v>
      </c>
      <c r="O79" s="32">
        <v>84642</v>
      </c>
    </row>
    <row r="80" spans="1:15" s="3" customFormat="1" ht="15" customHeight="1">
      <c r="A80" s="54" t="s">
        <v>351</v>
      </c>
      <c r="B80" s="1" t="s">
        <v>53</v>
      </c>
      <c r="C80" s="32">
        <f t="shared" si="20"/>
        <v>145902</v>
      </c>
      <c r="D80" s="32">
        <v>9693</v>
      </c>
      <c r="E80" s="32">
        <v>10928</v>
      </c>
      <c r="F80" s="32">
        <v>12206</v>
      </c>
      <c r="G80" s="32">
        <v>11826</v>
      </c>
      <c r="H80" s="32">
        <v>10345</v>
      </c>
      <c r="I80" s="32">
        <v>12384</v>
      </c>
      <c r="J80" s="32">
        <v>14308</v>
      </c>
      <c r="K80" s="32">
        <v>14308</v>
      </c>
      <c r="L80" s="32">
        <v>12694</v>
      </c>
      <c r="M80" s="32">
        <v>11702</v>
      </c>
      <c r="N80" s="32">
        <v>9905</v>
      </c>
      <c r="O80" s="32">
        <v>15603</v>
      </c>
    </row>
    <row r="81" spans="1:15" s="3" customFormat="1" ht="15" customHeight="1">
      <c r="A81" s="54" t="s">
        <v>352</v>
      </c>
      <c r="B81" s="1" t="s">
        <v>54</v>
      </c>
      <c r="C81" s="32">
        <f t="shared" si="20"/>
        <v>58623</v>
      </c>
      <c r="D81" s="32">
        <v>4146</v>
      </c>
      <c r="E81" s="32">
        <v>4233</v>
      </c>
      <c r="F81" s="32">
        <v>4836</v>
      </c>
      <c r="G81" s="32">
        <v>4917</v>
      </c>
      <c r="H81" s="32">
        <v>5471</v>
      </c>
      <c r="I81" s="32">
        <v>4515</v>
      </c>
      <c r="J81" s="32">
        <v>5541</v>
      </c>
      <c r="K81" s="32">
        <v>5180</v>
      </c>
      <c r="L81" s="32">
        <v>4798</v>
      </c>
      <c r="M81" s="32">
        <v>4411</v>
      </c>
      <c r="N81" s="32">
        <v>5201</v>
      </c>
      <c r="O81" s="32">
        <v>5374</v>
      </c>
    </row>
    <row r="82" spans="1:15" s="3" customFormat="1" ht="15" customHeight="1">
      <c r="A82" s="54" t="s">
        <v>353</v>
      </c>
      <c r="B82" s="1" t="s">
        <v>55</v>
      </c>
      <c r="C82" s="32">
        <f t="shared" si="20"/>
        <v>70326</v>
      </c>
      <c r="D82" s="32">
        <v>5843</v>
      </c>
      <c r="E82" s="32">
        <v>5759</v>
      </c>
      <c r="F82" s="32">
        <v>6193</v>
      </c>
      <c r="G82" s="32">
        <v>6553</v>
      </c>
      <c r="H82" s="32">
        <v>5499</v>
      </c>
      <c r="I82" s="32">
        <v>5835</v>
      </c>
      <c r="J82" s="32">
        <v>6837</v>
      </c>
      <c r="K82" s="32">
        <v>6496</v>
      </c>
      <c r="L82" s="32">
        <v>6060</v>
      </c>
      <c r="M82" s="32">
        <v>5684</v>
      </c>
      <c r="N82" s="32">
        <v>4702</v>
      </c>
      <c r="O82" s="32">
        <v>4865</v>
      </c>
    </row>
    <row r="83" spans="1:15" s="3" customFormat="1" ht="15" customHeight="1">
      <c r="A83" s="54" t="s">
        <v>354</v>
      </c>
      <c r="B83" s="1" t="s">
        <v>56</v>
      </c>
      <c r="C83" s="32">
        <f t="shared" si="20"/>
        <v>1</v>
      </c>
      <c r="D83" s="32">
        <v>1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</row>
    <row r="84" spans="1:15" s="3" customFormat="1" ht="15" customHeight="1">
      <c r="A84" s="54" t="s">
        <v>355</v>
      </c>
      <c r="B84" s="1" t="s">
        <v>57</v>
      </c>
      <c r="C84" s="32">
        <f t="shared" si="20"/>
        <v>1</v>
      </c>
      <c r="D84" s="32">
        <v>1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</row>
    <row r="85" spans="1:15" s="3" customFormat="1" ht="15" customHeight="1">
      <c r="A85" s="54" t="s">
        <v>356</v>
      </c>
      <c r="B85" s="1" t="s">
        <v>58</v>
      </c>
      <c r="C85" s="32">
        <f t="shared" si="20"/>
        <v>1</v>
      </c>
      <c r="D85" s="32">
        <v>1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</row>
    <row r="86" spans="1:15" s="4" customFormat="1" ht="15" customHeight="1">
      <c r="A86" s="8" t="s">
        <v>357</v>
      </c>
      <c r="B86" s="11" t="s">
        <v>268</v>
      </c>
      <c r="C86" s="47">
        <f aca="true" t="shared" si="21" ref="C86:O86">+C87+C95+C140+C142+C150+C179+C182+C185+C190+C197+C204+C221+C225+C228</f>
        <v>76642844.91999999</v>
      </c>
      <c r="D86" s="30">
        <f t="shared" si="21"/>
        <v>12069228.750000002</v>
      </c>
      <c r="E86" s="30">
        <f t="shared" si="21"/>
        <v>7721200.61</v>
      </c>
      <c r="F86" s="30">
        <f t="shared" si="21"/>
        <v>11059643.409999998</v>
      </c>
      <c r="G86" s="30">
        <f t="shared" si="21"/>
        <v>8355983.79</v>
      </c>
      <c r="H86" s="30">
        <f t="shared" si="21"/>
        <v>5887581.33</v>
      </c>
      <c r="I86" s="30">
        <f t="shared" si="21"/>
        <v>4177405.33</v>
      </c>
      <c r="J86" s="30">
        <f t="shared" si="21"/>
        <v>4053020.76</v>
      </c>
      <c r="K86" s="30">
        <f t="shared" si="21"/>
        <v>3898652.15</v>
      </c>
      <c r="L86" s="30">
        <f t="shared" si="21"/>
        <v>2608448.0300000003</v>
      </c>
      <c r="M86" s="30">
        <f t="shared" si="21"/>
        <v>3804366.64</v>
      </c>
      <c r="N86" s="30">
        <f t="shared" si="21"/>
        <v>6532263.35</v>
      </c>
      <c r="O86" s="30">
        <f t="shared" si="21"/>
        <v>6475050.77</v>
      </c>
    </row>
    <row r="87" spans="1:15" s="4" customFormat="1" ht="15" customHeight="1">
      <c r="A87" s="9" t="s">
        <v>358</v>
      </c>
      <c r="B87" s="13" t="s">
        <v>59</v>
      </c>
      <c r="C87" s="45">
        <f aca="true" t="shared" si="22" ref="C87:O87">SUM(C88:C94)</f>
        <v>7302172.3</v>
      </c>
      <c r="D87" s="31">
        <f t="shared" si="22"/>
        <v>618425.3</v>
      </c>
      <c r="E87" s="31">
        <f t="shared" si="22"/>
        <v>686697</v>
      </c>
      <c r="F87" s="31">
        <f t="shared" si="22"/>
        <v>625240</v>
      </c>
      <c r="G87" s="31">
        <f t="shared" si="22"/>
        <v>553811</v>
      </c>
      <c r="H87" s="31">
        <f t="shared" si="22"/>
        <v>653895</v>
      </c>
      <c r="I87" s="31">
        <f t="shared" si="22"/>
        <v>548697</v>
      </c>
      <c r="J87" s="31">
        <f t="shared" si="22"/>
        <v>688652</v>
      </c>
      <c r="K87" s="31">
        <f t="shared" si="22"/>
        <v>671794</v>
      </c>
      <c r="L87" s="31">
        <f t="shared" si="22"/>
        <v>541310</v>
      </c>
      <c r="M87" s="31">
        <f t="shared" si="22"/>
        <v>671745</v>
      </c>
      <c r="N87" s="31">
        <f t="shared" si="22"/>
        <v>519733</v>
      </c>
      <c r="O87" s="31">
        <f t="shared" si="22"/>
        <v>522173</v>
      </c>
    </row>
    <row r="88" spans="1:15" s="3" customFormat="1" ht="15" customHeight="1">
      <c r="A88" s="54" t="s">
        <v>359</v>
      </c>
      <c r="B88" s="1" t="s">
        <v>60</v>
      </c>
      <c r="C88" s="32">
        <f t="shared" si="20"/>
        <v>936286</v>
      </c>
      <c r="D88" s="32">
        <v>67884</v>
      </c>
      <c r="E88" s="32">
        <v>132495</v>
      </c>
      <c r="F88" s="32">
        <v>75177</v>
      </c>
      <c r="G88" s="32">
        <v>75257</v>
      </c>
      <c r="H88" s="32">
        <v>84087</v>
      </c>
      <c r="I88" s="32">
        <v>79115</v>
      </c>
      <c r="J88" s="32">
        <v>82007</v>
      </c>
      <c r="K88" s="32">
        <v>61313</v>
      </c>
      <c r="L88" s="32">
        <v>56288</v>
      </c>
      <c r="M88" s="32">
        <v>81011</v>
      </c>
      <c r="N88" s="32">
        <v>70826</v>
      </c>
      <c r="O88" s="32">
        <v>70826</v>
      </c>
    </row>
    <row r="89" spans="1:15" s="3" customFormat="1" ht="15" customHeight="1">
      <c r="A89" s="54" t="s">
        <v>360</v>
      </c>
      <c r="B89" s="1" t="s">
        <v>61</v>
      </c>
      <c r="C89" s="32">
        <f t="shared" si="20"/>
        <v>1392190</v>
      </c>
      <c r="D89" s="32">
        <v>115377</v>
      </c>
      <c r="E89" s="32">
        <v>139847</v>
      </c>
      <c r="F89" s="32">
        <v>115005</v>
      </c>
      <c r="G89" s="32">
        <v>106706</v>
      </c>
      <c r="H89" s="32">
        <v>161071</v>
      </c>
      <c r="I89" s="32">
        <v>123622</v>
      </c>
      <c r="J89" s="32">
        <v>122080</v>
      </c>
      <c r="K89" s="32">
        <v>113409</v>
      </c>
      <c r="L89" s="32">
        <v>102770</v>
      </c>
      <c r="M89" s="32">
        <v>160699</v>
      </c>
      <c r="N89" s="32">
        <v>65802</v>
      </c>
      <c r="O89" s="32">
        <v>65802</v>
      </c>
    </row>
    <row r="90" spans="1:15" s="3" customFormat="1" ht="15" customHeight="1">
      <c r="A90" s="54" t="s">
        <v>361</v>
      </c>
      <c r="B90" s="1" t="s">
        <v>62</v>
      </c>
      <c r="C90" s="32">
        <f t="shared" si="20"/>
        <v>96454.3</v>
      </c>
      <c r="D90" s="32">
        <v>6274.3</v>
      </c>
      <c r="E90" s="32">
        <v>10745</v>
      </c>
      <c r="F90" s="32">
        <v>9649</v>
      </c>
      <c r="G90" s="32">
        <v>10526</v>
      </c>
      <c r="H90" s="32">
        <v>9680</v>
      </c>
      <c r="I90" s="32">
        <v>5701</v>
      </c>
      <c r="J90" s="32">
        <v>15351</v>
      </c>
      <c r="K90" s="32">
        <v>5921</v>
      </c>
      <c r="L90" s="32">
        <v>9429</v>
      </c>
      <c r="M90" s="32">
        <v>12312</v>
      </c>
      <c r="N90" s="32">
        <v>325</v>
      </c>
      <c r="O90" s="32">
        <v>541</v>
      </c>
    </row>
    <row r="91" spans="1:15" s="3" customFormat="1" ht="15" customHeight="1">
      <c r="A91" s="54" t="s">
        <v>362</v>
      </c>
      <c r="B91" s="1" t="s">
        <v>63</v>
      </c>
      <c r="C91" s="32">
        <f t="shared" si="20"/>
        <v>2842</v>
      </c>
      <c r="D91" s="32">
        <v>4</v>
      </c>
      <c r="E91" s="32">
        <v>3</v>
      </c>
      <c r="F91" s="32">
        <v>4</v>
      </c>
      <c r="G91" s="32">
        <v>3</v>
      </c>
      <c r="H91" s="32">
        <v>3</v>
      </c>
      <c r="I91" s="32">
        <v>4</v>
      </c>
      <c r="J91" s="32">
        <v>53</v>
      </c>
      <c r="K91" s="32">
        <v>3</v>
      </c>
      <c r="L91" s="32">
        <v>53</v>
      </c>
      <c r="M91" s="32">
        <v>4</v>
      </c>
      <c r="N91" s="32">
        <v>1300</v>
      </c>
      <c r="O91" s="32">
        <v>1408</v>
      </c>
    </row>
    <row r="92" spans="1:15" s="3" customFormat="1" ht="15" customHeight="1">
      <c r="A92" s="54" t="s">
        <v>363</v>
      </c>
      <c r="B92" s="1" t="s">
        <v>64</v>
      </c>
      <c r="C92" s="32">
        <f t="shared" si="20"/>
        <v>249</v>
      </c>
      <c r="D92" s="32">
        <v>249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</row>
    <row r="93" spans="1:15" s="3" customFormat="1" ht="15" customHeight="1">
      <c r="A93" s="54" t="s">
        <v>364</v>
      </c>
      <c r="B93" s="1" t="s">
        <v>626</v>
      </c>
      <c r="C93" s="32">
        <f t="shared" si="20"/>
        <v>791953</v>
      </c>
      <c r="D93" s="32">
        <v>67290</v>
      </c>
      <c r="E93" s="32">
        <v>68816</v>
      </c>
      <c r="F93" s="32">
        <v>76757</v>
      </c>
      <c r="G93" s="32">
        <v>67828</v>
      </c>
      <c r="H93" s="32">
        <v>63692</v>
      </c>
      <c r="I93" s="32">
        <v>59580</v>
      </c>
      <c r="J93" s="32">
        <v>65982</v>
      </c>
      <c r="K93" s="32">
        <v>67564</v>
      </c>
      <c r="L93" s="32">
        <v>59233</v>
      </c>
      <c r="M93" s="32">
        <v>67781</v>
      </c>
      <c r="N93" s="32">
        <v>63715</v>
      </c>
      <c r="O93" s="32">
        <v>63715</v>
      </c>
    </row>
    <row r="94" spans="1:15" s="3" customFormat="1" ht="15" customHeight="1">
      <c r="A94" s="54" t="s">
        <v>365</v>
      </c>
      <c r="B94" s="1" t="s">
        <v>65</v>
      </c>
      <c r="C94" s="32">
        <f t="shared" si="20"/>
        <v>4082198</v>
      </c>
      <c r="D94" s="32">
        <v>361347</v>
      </c>
      <c r="E94" s="32">
        <v>334791</v>
      </c>
      <c r="F94" s="32">
        <v>348648</v>
      </c>
      <c r="G94" s="32">
        <v>293491</v>
      </c>
      <c r="H94" s="32">
        <v>335362</v>
      </c>
      <c r="I94" s="32">
        <v>280675</v>
      </c>
      <c r="J94" s="32">
        <v>403179</v>
      </c>
      <c r="K94" s="32">
        <v>423584</v>
      </c>
      <c r="L94" s="32">
        <v>313537</v>
      </c>
      <c r="M94" s="32">
        <v>349938</v>
      </c>
      <c r="N94" s="32">
        <v>317765</v>
      </c>
      <c r="O94" s="32">
        <v>319881</v>
      </c>
    </row>
    <row r="95" spans="1:15" s="4" customFormat="1" ht="15" customHeight="1">
      <c r="A95" s="9" t="s">
        <v>366</v>
      </c>
      <c r="B95" s="13" t="s">
        <v>66</v>
      </c>
      <c r="C95" s="45">
        <f aca="true" t="shared" si="23" ref="C95:O95">SUM(C96:C139)</f>
        <v>9709781.93</v>
      </c>
      <c r="D95" s="45">
        <f t="shared" si="23"/>
        <v>610060.01</v>
      </c>
      <c r="E95" s="45">
        <f t="shared" si="23"/>
        <v>700659.98</v>
      </c>
      <c r="F95" s="45">
        <f t="shared" si="23"/>
        <v>757626.79</v>
      </c>
      <c r="G95" s="45">
        <f t="shared" si="23"/>
        <v>607207.7900000002</v>
      </c>
      <c r="H95" s="45">
        <f t="shared" si="23"/>
        <v>780932.3300000001</v>
      </c>
      <c r="I95" s="45">
        <f t="shared" si="23"/>
        <v>786494.33</v>
      </c>
      <c r="J95" s="45">
        <f t="shared" si="23"/>
        <v>857338.76</v>
      </c>
      <c r="K95" s="45">
        <f t="shared" si="23"/>
        <v>783921.1499999999</v>
      </c>
      <c r="L95" s="45">
        <f t="shared" si="23"/>
        <v>721808.03</v>
      </c>
      <c r="M95" s="45">
        <f t="shared" si="23"/>
        <v>854401.64</v>
      </c>
      <c r="N95" s="45">
        <f t="shared" si="23"/>
        <v>1133473.3499999999</v>
      </c>
      <c r="O95" s="45">
        <f t="shared" si="23"/>
        <v>1115857.77</v>
      </c>
    </row>
    <row r="96" spans="1:44" s="4" customFormat="1" ht="15" customHeight="1">
      <c r="A96" s="54" t="s">
        <v>367</v>
      </c>
      <c r="B96" s="1" t="s">
        <v>67</v>
      </c>
      <c r="C96" s="32">
        <f aca="true" t="shared" si="24" ref="C96:C139">SUM(D96:O96)</f>
        <v>53088</v>
      </c>
      <c r="D96" s="32">
        <v>2969</v>
      </c>
      <c r="E96" s="32">
        <v>4859</v>
      </c>
      <c r="F96" s="32">
        <v>5939</v>
      </c>
      <c r="G96" s="32">
        <v>4049</v>
      </c>
      <c r="H96" s="32">
        <v>4589</v>
      </c>
      <c r="I96" s="32">
        <v>2429</v>
      </c>
      <c r="J96" s="32">
        <v>5616</v>
      </c>
      <c r="K96" s="32">
        <v>7289</v>
      </c>
      <c r="L96" s="32">
        <v>4589</v>
      </c>
      <c r="M96" s="32">
        <v>4319</v>
      </c>
      <c r="N96" s="32">
        <v>1610</v>
      </c>
      <c r="O96" s="32">
        <v>4831</v>
      </c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1:15" s="3" customFormat="1" ht="15" customHeight="1">
      <c r="A97" s="54" t="s">
        <v>368</v>
      </c>
      <c r="B97" s="1" t="s">
        <v>68</v>
      </c>
      <c r="C97" s="32">
        <f t="shared" si="24"/>
        <v>1</v>
      </c>
      <c r="D97" s="32">
        <v>1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</row>
    <row r="98" spans="1:15" s="3" customFormat="1" ht="15" customHeight="1">
      <c r="A98" s="54" t="s">
        <v>369</v>
      </c>
      <c r="B98" s="1" t="s">
        <v>610</v>
      </c>
      <c r="C98" s="32">
        <f t="shared" si="24"/>
        <v>351636.88</v>
      </c>
      <c r="D98" s="32">
        <v>24342.88</v>
      </c>
      <c r="E98" s="32">
        <v>24500</v>
      </c>
      <c r="F98" s="32">
        <v>22491</v>
      </c>
      <c r="G98" s="32">
        <v>18698</v>
      </c>
      <c r="H98" s="32">
        <v>23709</v>
      </c>
      <c r="I98" s="32">
        <v>19908</v>
      </c>
      <c r="J98" s="32">
        <v>27788</v>
      </c>
      <c r="K98" s="32">
        <v>30548</v>
      </c>
      <c r="L98" s="32">
        <v>39948</v>
      </c>
      <c r="M98" s="32">
        <v>26657</v>
      </c>
      <c r="N98" s="32">
        <v>38950</v>
      </c>
      <c r="O98" s="32">
        <v>54097</v>
      </c>
    </row>
    <row r="99" spans="1:15" s="3" customFormat="1" ht="15" customHeight="1">
      <c r="A99" s="54" t="s">
        <v>370</v>
      </c>
      <c r="B99" s="1" t="s">
        <v>609</v>
      </c>
      <c r="C99" s="32">
        <f t="shared" si="24"/>
        <v>23366</v>
      </c>
      <c r="D99" s="32">
        <v>1514</v>
      </c>
      <c r="E99" s="32">
        <v>757</v>
      </c>
      <c r="F99" s="32">
        <v>1514</v>
      </c>
      <c r="G99" s="32">
        <v>757</v>
      </c>
      <c r="H99" s="32">
        <v>2272</v>
      </c>
      <c r="I99" s="32">
        <v>1514</v>
      </c>
      <c r="J99" s="32">
        <v>757</v>
      </c>
      <c r="K99" s="32">
        <v>1514</v>
      </c>
      <c r="L99" s="32">
        <v>2272</v>
      </c>
      <c r="M99" s="32">
        <v>3787</v>
      </c>
      <c r="N99" s="32">
        <v>3354</v>
      </c>
      <c r="O99" s="32">
        <v>3354</v>
      </c>
    </row>
    <row r="100" spans="1:15" s="3" customFormat="1" ht="15" customHeight="1">
      <c r="A100" s="54" t="s">
        <v>371</v>
      </c>
      <c r="B100" s="1" t="s">
        <v>69</v>
      </c>
      <c r="C100" s="32">
        <f t="shared" si="24"/>
        <v>852401</v>
      </c>
      <c r="D100" s="32">
        <v>64828</v>
      </c>
      <c r="E100" s="32">
        <v>68681</v>
      </c>
      <c r="F100" s="32">
        <v>66414</v>
      </c>
      <c r="G100" s="32">
        <v>47601</v>
      </c>
      <c r="H100" s="32">
        <v>57121</v>
      </c>
      <c r="I100" s="32">
        <v>63921</v>
      </c>
      <c r="J100" s="32">
        <v>85681</v>
      </c>
      <c r="K100" s="32">
        <v>71628</v>
      </c>
      <c r="L100" s="32">
        <v>56894</v>
      </c>
      <c r="M100" s="32">
        <v>82735</v>
      </c>
      <c r="N100" s="32">
        <v>90882</v>
      </c>
      <c r="O100" s="32">
        <v>96015</v>
      </c>
    </row>
    <row r="101" spans="1:15" s="3" customFormat="1" ht="15" customHeight="1">
      <c r="A101" s="54" t="s">
        <v>372</v>
      </c>
      <c r="B101" s="1" t="s">
        <v>70</v>
      </c>
      <c r="C101" s="32">
        <f t="shared" si="24"/>
        <v>1349154</v>
      </c>
      <c r="D101" s="32">
        <v>79945</v>
      </c>
      <c r="E101" s="32">
        <v>107645</v>
      </c>
      <c r="F101" s="32">
        <v>132780</v>
      </c>
      <c r="G101" s="32">
        <v>81759</v>
      </c>
      <c r="H101" s="32">
        <v>106589</v>
      </c>
      <c r="I101" s="32">
        <v>93565</v>
      </c>
      <c r="J101" s="32">
        <v>127175</v>
      </c>
      <c r="K101" s="32">
        <v>105829</v>
      </c>
      <c r="L101" s="32">
        <v>127791</v>
      </c>
      <c r="M101" s="32">
        <v>125821</v>
      </c>
      <c r="N101" s="32">
        <v>113018</v>
      </c>
      <c r="O101" s="32">
        <v>147237</v>
      </c>
    </row>
    <row r="102" spans="1:15" s="3" customFormat="1" ht="15" customHeight="1">
      <c r="A102" s="54" t="s">
        <v>373</v>
      </c>
      <c r="B102" s="1" t="s">
        <v>71</v>
      </c>
      <c r="C102" s="32">
        <f t="shared" si="24"/>
        <v>20658</v>
      </c>
      <c r="D102" s="32">
        <v>757</v>
      </c>
      <c r="E102" s="32">
        <v>0</v>
      </c>
      <c r="F102" s="32">
        <v>3787</v>
      </c>
      <c r="G102" s="32">
        <v>2272</v>
      </c>
      <c r="H102" s="32">
        <v>1514</v>
      </c>
      <c r="I102" s="32">
        <v>2272</v>
      </c>
      <c r="J102" s="32">
        <v>0</v>
      </c>
      <c r="K102" s="32">
        <v>1514</v>
      </c>
      <c r="L102" s="32">
        <v>3029</v>
      </c>
      <c r="M102" s="32">
        <v>3787</v>
      </c>
      <c r="N102" s="32">
        <v>863</v>
      </c>
      <c r="O102" s="32">
        <v>863</v>
      </c>
    </row>
    <row r="103" spans="1:15" s="3" customFormat="1" ht="15" customHeight="1">
      <c r="A103" s="54" t="s">
        <v>374</v>
      </c>
      <c r="B103" s="1" t="s">
        <v>72</v>
      </c>
      <c r="C103" s="32">
        <f t="shared" si="24"/>
        <v>11071</v>
      </c>
      <c r="D103" s="32">
        <v>906</v>
      </c>
      <c r="E103" s="32">
        <v>1208</v>
      </c>
      <c r="F103" s="32">
        <v>906</v>
      </c>
      <c r="G103" s="32">
        <v>1208</v>
      </c>
      <c r="H103" s="32">
        <v>604</v>
      </c>
      <c r="I103" s="32">
        <v>604</v>
      </c>
      <c r="J103" s="32">
        <v>604</v>
      </c>
      <c r="K103" s="32">
        <v>604</v>
      </c>
      <c r="L103" s="32">
        <v>1208</v>
      </c>
      <c r="M103" s="32">
        <v>0</v>
      </c>
      <c r="N103" s="32">
        <v>1207</v>
      </c>
      <c r="O103" s="32">
        <v>2012</v>
      </c>
    </row>
    <row r="104" spans="1:15" s="3" customFormat="1" ht="15" customHeight="1">
      <c r="A104" s="54" t="s">
        <v>375</v>
      </c>
      <c r="B104" s="1" t="s">
        <v>73</v>
      </c>
      <c r="C104" s="32">
        <f t="shared" si="24"/>
        <v>102432</v>
      </c>
      <c r="D104" s="32">
        <v>4986</v>
      </c>
      <c r="E104" s="32">
        <v>5440</v>
      </c>
      <c r="F104" s="32">
        <v>9973</v>
      </c>
      <c r="G104" s="32">
        <v>24253</v>
      </c>
      <c r="H104" s="32">
        <v>6346</v>
      </c>
      <c r="I104" s="32">
        <v>8386</v>
      </c>
      <c r="J104" s="32">
        <v>5440</v>
      </c>
      <c r="K104" s="32">
        <v>3173</v>
      </c>
      <c r="L104" s="32">
        <v>2266</v>
      </c>
      <c r="M104" s="32">
        <v>14960</v>
      </c>
      <c r="N104" s="32">
        <v>10567</v>
      </c>
      <c r="O104" s="32">
        <v>6642</v>
      </c>
    </row>
    <row r="105" spans="1:15" s="3" customFormat="1" ht="15" customHeight="1">
      <c r="A105" s="54" t="s">
        <v>376</v>
      </c>
      <c r="B105" s="1" t="s">
        <v>74</v>
      </c>
      <c r="C105" s="32">
        <f t="shared" si="24"/>
        <v>143086</v>
      </c>
      <c r="D105" s="32">
        <v>3026</v>
      </c>
      <c r="E105" s="32">
        <v>9196</v>
      </c>
      <c r="F105" s="32">
        <v>12107</v>
      </c>
      <c r="G105" s="32">
        <v>0</v>
      </c>
      <c r="H105" s="32">
        <v>6053</v>
      </c>
      <c r="I105" s="32">
        <v>0</v>
      </c>
      <c r="J105" s="32">
        <v>24215</v>
      </c>
      <c r="K105" s="32">
        <v>3026</v>
      </c>
      <c r="L105" s="32">
        <v>9080</v>
      </c>
      <c r="M105" s="32">
        <v>6053</v>
      </c>
      <c r="N105" s="32">
        <v>32130</v>
      </c>
      <c r="O105" s="32">
        <v>38200</v>
      </c>
    </row>
    <row r="106" spans="1:15" s="3" customFormat="1" ht="15" customHeight="1">
      <c r="A106" s="54" t="s">
        <v>377</v>
      </c>
      <c r="B106" s="1" t="s">
        <v>75</v>
      </c>
      <c r="C106" s="32">
        <f t="shared" si="24"/>
        <v>6270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3787</v>
      </c>
      <c r="M106" s="32">
        <v>757</v>
      </c>
      <c r="N106" s="32">
        <v>863</v>
      </c>
      <c r="O106" s="32">
        <v>863</v>
      </c>
    </row>
    <row r="107" spans="1:15" s="3" customFormat="1" ht="15" customHeight="1">
      <c r="A107" s="54" t="s">
        <v>378</v>
      </c>
      <c r="B107" s="1" t="s">
        <v>76</v>
      </c>
      <c r="C107" s="32">
        <f t="shared" si="24"/>
        <v>5018</v>
      </c>
      <c r="D107" s="32">
        <v>0</v>
      </c>
      <c r="E107" s="32">
        <v>0</v>
      </c>
      <c r="F107" s="32">
        <v>1212</v>
      </c>
      <c r="G107" s="32">
        <v>0</v>
      </c>
      <c r="H107" s="32">
        <v>606</v>
      </c>
      <c r="I107" s="32">
        <v>0</v>
      </c>
      <c r="J107" s="32">
        <v>0</v>
      </c>
      <c r="K107" s="32">
        <v>1212</v>
      </c>
      <c r="L107" s="32">
        <v>0</v>
      </c>
      <c r="M107" s="32">
        <v>606</v>
      </c>
      <c r="N107" s="32">
        <v>691</v>
      </c>
      <c r="O107" s="32">
        <v>691</v>
      </c>
    </row>
    <row r="108" spans="1:15" s="3" customFormat="1" ht="15" customHeight="1">
      <c r="A108" s="54" t="s">
        <v>379</v>
      </c>
      <c r="B108" s="1" t="s">
        <v>77</v>
      </c>
      <c r="C108" s="32">
        <f t="shared" si="24"/>
        <v>9414</v>
      </c>
      <c r="D108" s="32">
        <v>0</v>
      </c>
      <c r="E108" s="32">
        <v>0</v>
      </c>
      <c r="F108" s="32">
        <v>0</v>
      </c>
      <c r="G108" s="32">
        <v>0</v>
      </c>
      <c r="H108" s="32">
        <v>2425</v>
      </c>
      <c r="I108" s="32">
        <v>606</v>
      </c>
      <c r="J108" s="32">
        <v>0</v>
      </c>
      <c r="K108" s="32">
        <v>1212</v>
      </c>
      <c r="L108" s="32">
        <v>1212</v>
      </c>
      <c r="M108" s="32">
        <v>606</v>
      </c>
      <c r="N108" s="32">
        <v>2683</v>
      </c>
      <c r="O108" s="32">
        <v>670</v>
      </c>
    </row>
    <row r="109" spans="1:15" s="3" customFormat="1" ht="15" customHeight="1">
      <c r="A109" s="54" t="s">
        <v>380</v>
      </c>
      <c r="B109" s="1" t="s">
        <v>78</v>
      </c>
      <c r="C109" s="32">
        <f t="shared" si="24"/>
        <v>43815</v>
      </c>
      <c r="D109" s="32">
        <v>1818</v>
      </c>
      <c r="E109" s="32">
        <v>1212</v>
      </c>
      <c r="F109" s="32">
        <v>3637</v>
      </c>
      <c r="G109" s="32">
        <v>1818</v>
      </c>
      <c r="H109" s="32">
        <v>4850</v>
      </c>
      <c r="I109" s="32">
        <v>7275</v>
      </c>
      <c r="J109" s="32">
        <v>2425</v>
      </c>
      <c r="K109" s="32">
        <v>3637</v>
      </c>
      <c r="L109" s="32">
        <v>3637</v>
      </c>
      <c r="M109" s="32">
        <v>5456</v>
      </c>
      <c r="N109" s="32">
        <v>4830</v>
      </c>
      <c r="O109" s="32">
        <v>3220</v>
      </c>
    </row>
    <row r="110" spans="1:15" s="3" customFormat="1" ht="15" customHeight="1">
      <c r="A110" s="54" t="s">
        <v>381</v>
      </c>
      <c r="B110" s="1" t="s">
        <v>79</v>
      </c>
      <c r="C110" s="32">
        <f t="shared" si="24"/>
        <v>71430</v>
      </c>
      <c r="D110" s="32">
        <v>1818</v>
      </c>
      <c r="E110" s="32">
        <v>6669</v>
      </c>
      <c r="F110" s="32">
        <v>4850</v>
      </c>
      <c r="G110" s="32">
        <v>4850</v>
      </c>
      <c r="H110" s="32">
        <v>3031</v>
      </c>
      <c r="I110" s="32">
        <v>7881</v>
      </c>
      <c r="J110" s="32">
        <v>6669</v>
      </c>
      <c r="K110" s="32">
        <v>3637</v>
      </c>
      <c r="L110" s="32">
        <v>1212</v>
      </c>
      <c r="M110" s="32">
        <v>4244</v>
      </c>
      <c r="N110" s="32">
        <v>4830</v>
      </c>
      <c r="O110" s="32">
        <v>21739</v>
      </c>
    </row>
    <row r="111" spans="1:15" s="3" customFormat="1" ht="15" customHeight="1">
      <c r="A111" s="54" t="s">
        <v>382</v>
      </c>
      <c r="B111" s="1" t="s">
        <v>80</v>
      </c>
      <c r="C111" s="32">
        <f t="shared" si="24"/>
        <v>42993</v>
      </c>
      <c r="D111" s="32">
        <v>4244</v>
      </c>
      <c r="E111" s="32">
        <v>1818</v>
      </c>
      <c r="F111" s="32">
        <v>3637</v>
      </c>
      <c r="G111" s="32">
        <v>2425</v>
      </c>
      <c r="H111" s="32">
        <v>2425</v>
      </c>
      <c r="I111" s="32">
        <v>1818</v>
      </c>
      <c r="J111" s="32">
        <v>3031</v>
      </c>
      <c r="K111" s="32">
        <v>1212</v>
      </c>
      <c r="L111" s="32">
        <v>4244</v>
      </c>
      <c r="M111" s="32">
        <v>6063</v>
      </c>
      <c r="N111" s="32">
        <v>8051</v>
      </c>
      <c r="O111" s="32">
        <v>4025</v>
      </c>
    </row>
    <row r="112" spans="1:15" s="3" customFormat="1" ht="15" customHeight="1">
      <c r="A112" s="54" t="s">
        <v>383</v>
      </c>
      <c r="B112" s="60" t="s">
        <v>646</v>
      </c>
      <c r="C112" s="32">
        <f t="shared" si="24"/>
        <v>9465</v>
      </c>
      <c r="D112" s="32">
        <v>0</v>
      </c>
      <c r="E112" s="32">
        <v>680</v>
      </c>
      <c r="F112" s="32">
        <v>226</v>
      </c>
      <c r="G112" s="32">
        <v>453</v>
      </c>
      <c r="H112" s="32">
        <v>680</v>
      </c>
      <c r="I112" s="32">
        <v>1813</v>
      </c>
      <c r="J112" s="32">
        <v>1586</v>
      </c>
      <c r="K112" s="32">
        <v>453</v>
      </c>
      <c r="L112" s="32">
        <v>453</v>
      </c>
      <c r="M112" s="32">
        <v>1360</v>
      </c>
      <c r="N112" s="32">
        <v>1510</v>
      </c>
      <c r="O112" s="32">
        <v>251</v>
      </c>
    </row>
    <row r="113" spans="1:15" s="3" customFormat="1" ht="15" customHeight="1">
      <c r="A113" s="54" t="s">
        <v>384</v>
      </c>
      <c r="B113" s="1" t="s">
        <v>636</v>
      </c>
      <c r="C113" s="32">
        <f t="shared" si="24"/>
        <v>45221</v>
      </c>
      <c r="D113" s="32">
        <v>3031</v>
      </c>
      <c r="E113" s="32">
        <v>10913</v>
      </c>
      <c r="F113" s="32">
        <v>1212</v>
      </c>
      <c r="G113" s="32">
        <v>1212</v>
      </c>
      <c r="H113" s="32">
        <v>0</v>
      </c>
      <c r="I113" s="32">
        <v>1212</v>
      </c>
      <c r="J113" s="32">
        <v>2425</v>
      </c>
      <c r="K113" s="32">
        <v>10307</v>
      </c>
      <c r="L113" s="32">
        <v>0</v>
      </c>
      <c r="M113" s="32">
        <v>3637</v>
      </c>
      <c r="N113" s="32">
        <v>5636</v>
      </c>
      <c r="O113" s="32">
        <v>5636</v>
      </c>
    </row>
    <row r="114" spans="1:15" s="3" customFormat="1" ht="15" customHeight="1">
      <c r="A114" s="54" t="s">
        <v>385</v>
      </c>
      <c r="B114" s="1" t="s">
        <v>81</v>
      </c>
      <c r="C114" s="32">
        <f t="shared" si="24"/>
        <v>3695018</v>
      </c>
      <c r="D114" s="32">
        <v>242941</v>
      </c>
      <c r="E114" s="32">
        <v>261942</v>
      </c>
      <c r="F114" s="32">
        <v>257867</v>
      </c>
      <c r="G114" s="32">
        <v>231549</v>
      </c>
      <c r="H114" s="32">
        <v>338605</v>
      </c>
      <c r="I114" s="32">
        <v>360421</v>
      </c>
      <c r="J114" s="32">
        <v>314744</v>
      </c>
      <c r="K114" s="32">
        <v>310175</v>
      </c>
      <c r="L114" s="32">
        <v>247573</v>
      </c>
      <c r="M114" s="32">
        <v>346220</v>
      </c>
      <c r="N114" s="32">
        <v>440224</v>
      </c>
      <c r="O114" s="32">
        <v>342757</v>
      </c>
    </row>
    <row r="115" spans="1:15" s="3" customFormat="1" ht="15" customHeight="1">
      <c r="A115" s="54" t="s">
        <v>386</v>
      </c>
      <c r="B115" s="1" t="s">
        <v>82</v>
      </c>
      <c r="C115" s="32">
        <f t="shared" si="24"/>
        <v>3240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1513</v>
      </c>
      <c r="L115" s="32">
        <v>0</v>
      </c>
      <c r="M115" s="32">
        <v>0</v>
      </c>
      <c r="N115" s="32">
        <v>0</v>
      </c>
      <c r="O115" s="32">
        <v>1727</v>
      </c>
    </row>
    <row r="116" spans="1:15" s="3" customFormat="1" ht="15" customHeight="1">
      <c r="A116" s="54" t="s">
        <v>387</v>
      </c>
      <c r="B116" s="1" t="s">
        <v>83</v>
      </c>
      <c r="C116" s="32">
        <f t="shared" si="24"/>
        <v>1</v>
      </c>
      <c r="D116" s="32">
        <v>1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</row>
    <row r="117" spans="1:44" s="22" customFormat="1" ht="15" customHeight="1">
      <c r="A117" s="54" t="s">
        <v>388</v>
      </c>
      <c r="B117" s="1" t="s">
        <v>84</v>
      </c>
      <c r="C117" s="32">
        <f t="shared" si="24"/>
        <v>11996</v>
      </c>
      <c r="D117" s="32">
        <v>478</v>
      </c>
      <c r="E117" s="32">
        <v>1594</v>
      </c>
      <c r="F117" s="32">
        <v>2550</v>
      </c>
      <c r="G117" s="32">
        <v>1275</v>
      </c>
      <c r="H117" s="32">
        <v>956</v>
      </c>
      <c r="I117" s="32">
        <v>956</v>
      </c>
      <c r="J117" s="32">
        <v>318</v>
      </c>
      <c r="K117" s="32">
        <v>1594</v>
      </c>
      <c r="L117" s="32">
        <v>637</v>
      </c>
      <c r="M117" s="32">
        <v>159</v>
      </c>
      <c r="N117" s="32">
        <v>211</v>
      </c>
      <c r="O117" s="32">
        <v>1268</v>
      </c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</row>
    <row r="118" spans="1:15" s="3" customFormat="1" ht="15" customHeight="1">
      <c r="A118" s="54" t="s">
        <v>389</v>
      </c>
      <c r="B118" s="1" t="s">
        <v>85</v>
      </c>
      <c r="C118" s="32">
        <f t="shared" si="24"/>
        <v>93771</v>
      </c>
      <c r="D118" s="32">
        <v>1894</v>
      </c>
      <c r="E118" s="32">
        <v>2368</v>
      </c>
      <c r="F118" s="32">
        <v>18353</v>
      </c>
      <c r="G118" s="32">
        <v>2366</v>
      </c>
      <c r="H118" s="32">
        <v>2368</v>
      </c>
      <c r="I118" s="32">
        <v>4734</v>
      </c>
      <c r="J118" s="32">
        <v>4262</v>
      </c>
      <c r="K118" s="32">
        <v>12865</v>
      </c>
      <c r="L118" s="32">
        <v>947</v>
      </c>
      <c r="M118" s="32">
        <v>6628</v>
      </c>
      <c r="N118" s="32">
        <v>28809</v>
      </c>
      <c r="O118" s="32">
        <v>8177</v>
      </c>
    </row>
    <row r="119" spans="1:15" s="3" customFormat="1" ht="15" customHeight="1">
      <c r="A119" s="54" t="s">
        <v>390</v>
      </c>
      <c r="B119" s="1" t="s">
        <v>86</v>
      </c>
      <c r="C119" s="32">
        <f t="shared" si="24"/>
        <v>1</v>
      </c>
      <c r="D119" s="32">
        <v>1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</row>
    <row r="120" spans="1:15" s="3" customFormat="1" ht="15" customHeight="1">
      <c r="A120" s="54" t="s">
        <v>391</v>
      </c>
      <c r="B120" s="1" t="s">
        <v>87</v>
      </c>
      <c r="C120" s="32">
        <f t="shared" si="24"/>
        <v>49553</v>
      </c>
      <c r="D120" s="32">
        <v>0</v>
      </c>
      <c r="E120" s="32">
        <v>4541</v>
      </c>
      <c r="F120" s="32">
        <v>3027</v>
      </c>
      <c r="G120" s="32">
        <v>1513</v>
      </c>
      <c r="H120" s="32">
        <v>3027</v>
      </c>
      <c r="I120" s="32">
        <v>0</v>
      </c>
      <c r="J120" s="32">
        <v>4541</v>
      </c>
      <c r="K120" s="32">
        <v>3027</v>
      </c>
      <c r="L120" s="32">
        <v>4541</v>
      </c>
      <c r="M120" s="32">
        <v>3027</v>
      </c>
      <c r="N120" s="32">
        <v>8219</v>
      </c>
      <c r="O120" s="32">
        <v>14090</v>
      </c>
    </row>
    <row r="121" spans="1:15" s="3" customFormat="1" ht="11.25">
      <c r="A121" s="54" t="s">
        <v>392</v>
      </c>
      <c r="B121" s="1" t="s">
        <v>88</v>
      </c>
      <c r="C121" s="32">
        <f t="shared" si="24"/>
        <v>1703</v>
      </c>
      <c r="D121" s="32">
        <v>0</v>
      </c>
      <c r="E121" s="32">
        <v>0</v>
      </c>
      <c r="F121" s="32">
        <v>302</v>
      </c>
      <c r="G121" s="32">
        <v>302</v>
      </c>
      <c r="H121" s="32">
        <v>151</v>
      </c>
      <c r="I121" s="32">
        <v>0</v>
      </c>
      <c r="J121" s="32">
        <v>302</v>
      </c>
      <c r="K121" s="32">
        <v>151</v>
      </c>
      <c r="L121" s="32">
        <v>0</v>
      </c>
      <c r="M121" s="32">
        <v>151</v>
      </c>
      <c r="N121" s="32">
        <v>172</v>
      </c>
      <c r="O121" s="32">
        <v>172</v>
      </c>
    </row>
    <row r="122" spans="1:15" s="3" customFormat="1" ht="15" customHeight="1">
      <c r="A122" s="54" t="s">
        <v>393</v>
      </c>
      <c r="B122" s="1" t="s">
        <v>89</v>
      </c>
      <c r="C122" s="32">
        <f t="shared" si="24"/>
        <v>9960</v>
      </c>
      <c r="D122" s="32">
        <v>0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75</v>
      </c>
      <c r="M122" s="32">
        <v>0</v>
      </c>
      <c r="N122" s="32">
        <v>4451</v>
      </c>
      <c r="O122" s="32">
        <v>5434</v>
      </c>
    </row>
    <row r="123" spans="1:15" s="3" customFormat="1" ht="15" customHeight="1">
      <c r="A123" s="54" t="s">
        <v>394</v>
      </c>
      <c r="B123" s="1" t="s">
        <v>90</v>
      </c>
      <c r="C123" s="32">
        <f t="shared" si="24"/>
        <v>274010</v>
      </c>
      <c r="D123" s="32">
        <v>3715</v>
      </c>
      <c r="E123" s="32">
        <v>12737</v>
      </c>
      <c r="F123" s="32">
        <v>21760</v>
      </c>
      <c r="G123" s="32">
        <v>12737</v>
      </c>
      <c r="H123" s="32">
        <v>33436</v>
      </c>
      <c r="I123" s="32">
        <v>35559</v>
      </c>
      <c r="J123" s="32">
        <v>33436</v>
      </c>
      <c r="K123" s="32">
        <v>31313</v>
      </c>
      <c r="L123" s="32">
        <v>39274</v>
      </c>
      <c r="M123" s="32">
        <v>45112</v>
      </c>
      <c r="N123" s="32">
        <v>2113</v>
      </c>
      <c r="O123" s="32">
        <v>2818</v>
      </c>
    </row>
    <row r="124" spans="1:15" s="3" customFormat="1" ht="15" customHeight="1">
      <c r="A124" s="54" t="s">
        <v>395</v>
      </c>
      <c r="B124" s="1" t="s">
        <v>91</v>
      </c>
      <c r="C124" s="32">
        <f t="shared" si="24"/>
        <v>3736</v>
      </c>
      <c r="D124" s="32">
        <v>906</v>
      </c>
      <c r="E124" s="32">
        <v>604</v>
      </c>
      <c r="F124" s="32">
        <v>453</v>
      </c>
      <c r="G124" s="32">
        <v>302</v>
      </c>
      <c r="H124" s="32">
        <v>151</v>
      </c>
      <c r="I124" s="32">
        <v>151</v>
      </c>
      <c r="J124" s="32">
        <v>0</v>
      </c>
      <c r="K124" s="32">
        <v>302</v>
      </c>
      <c r="L124" s="32">
        <v>151</v>
      </c>
      <c r="M124" s="32">
        <v>302</v>
      </c>
      <c r="N124" s="32">
        <v>207</v>
      </c>
      <c r="O124" s="32">
        <v>207</v>
      </c>
    </row>
    <row r="125" spans="1:15" s="3" customFormat="1" ht="15" customHeight="1">
      <c r="A125" s="54" t="s">
        <v>396</v>
      </c>
      <c r="B125" s="1" t="s">
        <v>637</v>
      </c>
      <c r="C125" s="32">
        <f t="shared" si="24"/>
        <v>681501</v>
      </c>
      <c r="D125" s="32">
        <v>56664</v>
      </c>
      <c r="E125" s="32">
        <v>63766</v>
      </c>
      <c r="F125" s="32">
        <v>74192</v>
      </c>
      <c r="G125" s="32">
        <v>55153</v>
      </c>
      <c r="H125" s="32">
        <v>70717</v>
      </c>
      <c r="I125" s="32">
        <v>68601</v>
      </c>
      <c r="J125" s="32">
        <v>79783</v>
      </c>
      <c r="K125" s="32">
        <v>71019</v>
      </c>
      <c r="L125" s="32">
        <v>63464</v>
      </c>
      <c r="M125" s="32">
        <v>46540</v>
      </c>
      <c r="N125" s="32">
        <v>12480</v>
      </c>
      <c r="O125" s="32">
        <v>19122</v>
      </c>
    </row>
    <row r="126" spans="1:15" s="3" customFormat="1" ht="15" customHeight="1">
      <c r="A126" s="54" t="s">
        <v>397</v>
      </c>
      <c r="B126" s="1" t="s">
        <v>92</v>
      </c>
      <c r="C126" s="32">
        <f t="shared" si="24"/>
        <v>2878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1439</v>
      </c>
      <c r="O126" s="32">
        <v>1439</v>
      </c>
    </row>
    <row r="127" spans="1:15" s="3" customFormat="1" ht="15" customHeight="1">
      <c r="A127" s="54" t="s">
        <v>398</v>
      </c>
      <c r="B127" s="1" t="s">
        <v>93</v>
      </c>
      <c r="C127" s="32">
        <f t="shared" si="24"/>
        <v>394906</v>
      </c>
      <c r="D127" s="32">
        <v>453</v>
      </c>
      <c r="E127" s="32">
        <v>453</v>
      </c>
      <c r="F127" s="32">
        <v>1360</v>
      </c>
      <c r="G127" s="32">
        <v>453</v>
      </c>
      <c r="H127" s="32">
        <v>453</v>
      </c>
      <c r="I127" s="32">
        <v>906</v>
      </c>
      <c r="J127" s="32">
        <v>453</v>
      </c>
      <c r="K127" s="32">
        <v>1360</v>
      </c>
      <c r="L127" s="32">
        <v>906</v>
      </c>
      <c r="M127" s="32">
        <v>453</v>
      </c>
      <c r="N127" s="32">
        <v>193828</v>
      </c>
      <c r="O127" s="32">
        <v>193828</v>
      </c>
    </row>
    <row r="128" spans="1:15" s="3" customFormat="1" ht="15" customHeight="1">
      <c r="A128" s="54" t="s">
        <v>399</v>
      </c>
      <c r="B128" s="1" t="s">
        <v>638</v>
      </c>
      <c r="C128" s="32">
        <f t="shared" si="24"/>
        <v>39409</v>
      </c>
      <c r="D128" s="32">
        <v>3324</v>
      </c>
      <c r="E128" s="32">
        <v>2568</v>
      </c>
      <c r="F128" s="32">
        <v>3324</v>
      </c>
      <c r="G128" s="32">
        <v>1964</v>
      </c>
      <c r="H128" s="32">
        <v>1662</v>
      </c>
      <c r="I128" s="32">
        <v>3626</v>
      </c>
      <c r="J128" s="32">
        <v>3022</v>
      </c>
      <c r="K128" s="32">
        <v>3475</v>
      </c>
      <c r="L128" s="32">
        <v>2568</v>
      </c>
      <c r="M128" s="32">
        <v>4382</v>
      </c>
      <c r="N128" s="32">
        <v>4747</v>
      </c>
      <c r="O128" s="32">
        <v>4747</v>
      </c>
    </row>
    <row r="129" spans="1:15" s="3" customFormat="1" ht="15" customHeight="1">
      <c r="A129" s="54" t="s">
        <v>611</v>
      </c>
      <c r="B129" s="57" t="s">
        <v>595</v>
      </c>
      <c r="C129" s="32">
        <f t="shared" si="24"/>
        <v>229526</v>
      </c>
      <c r="D129" s="32">
        <v>10222</v>
      </c>
      <c r="E129" s="32">
        <v>15245</v>
      </c>
      <c r="F129" s="32">
        <v>23451</v>
      </c>
      <c r="G129" s="32">
        <v>16854</v>
      </c>
      <c r="H129" s="32">
        <v>19542</v>
      </c>
      <c r="I129" s="32">
        <v>14587</v>
      </c>
      <c r="J129" s="32">
        <v>26425</v>
      </c>
      <c r="K129" s="32">
        <v>25451</v>
      </c>
      <c r="L129" s="32">
        <v>16875</v>
      </c>
      <c r="M129" s="32">
        <v>21452</v>
      </c>
      <c r="N129" s="32">
        <v>15874</v>
      </c>
      <c r="O129" s="32">
        <v>23548</v>
      </c>
    </row>
    <row r="130" spans="1:15" s="3" customFormat="1" ht="15" customHeight="1">
      <c r="A130" s="54" t="s">
        <v>612</v>
      </c>
      <c r="B130" s="58" t="s">
        <v>605</v>
      </c>
      <c r="C130" s="32">
        <f t="shared" si="24"/>
        <v>399354</v>
      </c>
      <c r="D130" s="32">
        <v>35025</v>
      </c>
      <c r="E130" s="32">
        <v>29250</v>
      </c>
      <c r="F130" s="32">
        <v>21254</v>
      </c>
      <c r="G130" s="32">
        <v>34210</v>
      </c>
      <c r="H130" s="32">
        <v>29354</v>
      </c>
      <c r="I130" s="32">
        <v>26487</v>
      </c>
      <c r="J130" s="32">
        <v>35142</v>
      </c>
      <c r="K130" s="32">
        <v>31254</v>
      </c>
      <c r="L130" s="32">
        <v>36985</v>
      </c>
      <c r="M130" s="32">
        <v>42154</v>
      </c>
      <c r="N130" s="32">
        <v>36985</v>
      </c>
      <c r="O130" s="32">
        <v>41254</v>
      </c>
    </row>
    <row r="131" spans="1:15" s="3" customFormat="1" ht="15" customHeight="1">
      <c r="A131" s="54" t="s">
        <v>613</v>
      </c>
      <c r="B131" s="58" t="s">
        <v>606</v>
      </c>
      <c r="C131" s="32">
        <f t="shared" si="24"/>
        <v>396565.98000000004</v>
      </c>
      <c r="D131" s="32">
        <v>37444.62</v>
      </c>
      <c r="E131" s="32">
        <v>31885.96</v>
      </c>
      <c r="F131" s="32">
        <v>36826.03</v>
      </c>
      <c r="G131" s="32">
        <v>34700.41</v>
      </c>
      <c r="H131" s="32">
        <v>36496.8</v>
      </c>
      <c r="I131" s="32">
        <v>33233.27</v>
      </c>
      <c r="J131" s="32">
        <v>30418.84</v>
      </c>
      <c r="K131" s="32">
        <v>23113.45</v>
      </c>
      <c r="L131" s="32">
        <v>21317.03</v>
      </c>
      <c r="M131" s="32">
        <v>26706.19</v>
      </c>
      <c r="N131" s="32">
        <v>44711.69</v>
      </c>
      <c r="O131" s="32">
        <v>39711.69</v>
      </c>
    </row>
    <row r="132" spans="1:15" s="3" customFormat="1" ht="15" customHeight="1">
      <c r="A132" s="54" t="s">
        <v>614</v>
      </c>
      <c r="B132" s="57" t="s">
        <v>607</v>
      </c>
      <c r="C132" s="32">
        <f t="shared" si="24"/>
        <v>6635.330000000001</v>
      </c>
      <c r="D132" s="32">
        <v>1205</v>
      </c>
      <c r="E132" s="32">
        <v>603.63</v>
      </c>
      <c r="F132" s="32">
        <v>452</v>
      </c>
      <c r="G132" s="32">
        <v>301.8</v>
      </c>
      <c r="H132" s="32">
        <v>301.8</v>
      </c>
      <c r="I132" s="32">
        <v>603.6</v>
      </c>
      <c r="J132" s="32">
        <v>301.8</v>
      </c>
      <c r="K132" s="32">
        <v>452</v>
      </c>
      <c r="L132" s="32">
        <v>905.4</v>
      </c>
      <c r="M132" s="32">
        <v>301.8</v>
      </c>
      <c r="N132" s="32">
        <v>452</v>
      </c>
      <c r="O132" s="32">
        <v>754.5</v>
      </c>
    </row>
    <row r="133" spans="1:15" s="3" customFormat="1" ht="15" customHeight="1">
      <c r="A133" s="54" t="s">
        <v>615</v>
      </c>
      <c r="B133" s="57" t="s">
        <v>608</v>
      </c>
      <c r="C133" s="32">
        <f t="shared" si="24"/>
        <v>178133</v>
      </c>
      <c r="D133" s="32">
        <v>11245</v>
      </c>
      <c r="E133" s="32">
        <v>12452</v>
      </c>
      <c r="F133" s="32">
        <v>10452</v>
      </c>
      <c r="G133" s="32">
        <v>12452</v>
      </c>
      <c r="H133" s="32">
        <v>13245</v>
      </c>
      <c r="I133" s="32">
        <v>16254</v>
      </c>
      <c r="J133" s="32">
        <v>25487</v>
      </c>
      <c r="K133" s="32">
        <v>12542</v>
      </c>
      <c r="L133" s="32">
        <v>21548</v>
      </c>
      <c r="M133" s="32">
        <v>10254</v>
      </c>
      <c r="N133" s="32">
        <v>12548</v>
      </c>
      <c r="O133" s="32">
        <v>19654</v>
      </c>
    </row>
    <row r="134" spans="1:15" s="3" customFormat="1" ht="15" customHeight="1">
      <c r="A134" s="54" t="s">
        <v>616</v>
      </c>
      <c r="B134" s="58" t="s">
        <v>596</v>
      </c>
      <c r="C134" s="32">
        <f t="shared" si="24"/>
        <v>29798.870000000003</v>
      </c>
      <c r="D134" s="32">
        <v>1191.99</v>
      </c>
      <c r="E134" s="32">
        <v>3575.97</v>
      </c>
      <c r="F134" s="32">
        <v>3575.97</v>
      </c>
      <c r="G134" s="32">
        <v>1191.99</v>
      </c>
      <c r="H134" s="32">
        <v>2383.98</v>
      </c>
      <c r="I134" s="32">
        <v>3575.97</v>
      </c>
      <c r="J134" s="32">
        <v>1191.11</v>
      </c>
      <c r="K134" s="32">
        <v>2383.98</v>
      </c>
      <c r="L134" s="32">
        <v>1191.99</v>
      </c>
      <c r="M134" s="32">
        <v>3575.97</v>
      </c>
      <c r="N134" s="32">
        <v>2383.98</v>
      </c>
      <c r="O134" s="32">
        <v>3575.97</v>
      </c>
    </row>
    <row r="135" spans="1:44" s="3" customFormat="1" ht="15" customHeight="1">
      <c r="A135" s="54" t="s">
        <v>617</v>
      </c>
      <c r="B135" s="59" t="s">
        <v>597</v>
      </c>
      <c r="C135" s="33">
        <f t="shared" si="24"/>
        <v>16668.75</v>
      </c>
      <c r="D135" s="33">
        <v>1587.5</v>
      </c>
      <c r="E135" s="33">
        <v>2381.25</v>
      </c>
      <c r="F135" s="33">
        <v>1587.5</v>
      </c>
      <c r="G135" s="33">
        <v>793.75</v>
      </c>
      <c r="H135" s="33">
        <v>1587.5</v>
      </c>
      <c r="I135" s="33">
        <v>793.75</v>
      </c>
      <c r="J135" s="33">
        <v>793.75</v>
      </c>
      <c r="K135" s="33">
        <v>1587.5</v>
      </c>
      <c r="L135" s="33">
        <v>793.75</v>
      </c>
      <c r="M135" s="33">
        <v>2381.25</v>
      </c>
      <c r="N135" s="33">
        <v>1587.5</v>
      </c>
      <c r="O135" s="33">
        <v>793.75</v>
      </c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</row>
    <row r="136" spans="1:15" s="3" customFormat="1" ht="15" customHeight="1">
      <c r="A136" s="54" t="s">
        <v>618</v>
      </c>
      <c r="B136" s="1" t="s">
        <v>598</v>
      </c>
      <c r="C136" s="32">
        <f t="shared" si="24"/>
        <v>1811.8000000000002</v>
      </c>
      <c r="D136" s="32">
        <v>1</v>
      </c>
      <c r="E136" s="32">
        <v>301.8</v>
      </c>
      <c r="F136" s="32">
        <v>0</v>
      </c>
      <c r="G136" s="32">
        <v>0</v>
      </c>
      <c r="H136" s="32">
        <v>603.6</v>
      </c>
      <c r="I136" s="32">
        <v>0</v>
      </c>
      <c r="J136" s="32">
        <v>150.9</v>
      </c>
      <c r="K136" s="32">
        <v>0</v>
      </c>
      <c r="L136" s="32">
        <v>0</v>
      </c>
      <c r="M136" s="32">
        <v>754.5</v>
      </c>
      <c r="N136" s="32">
        <v>0</v>
      </c>
      <c r="O136" s="32">
        <v>0</v>
      </c>
    </row>
    <row r="137" spans="1:15" s="3" customFormat="1" ht="15" customHeight="1">
      <c r="A137" s="54" t="s">
        <v>619</v>
      </c>
      <c r="B137" s="1" t="s">
        <v>599</v>
      </c>
      <c r="C137" s="32">
        <f t="shared" si="24"/>
        <v>33150</v>
      </c>
      <c r="D137" s="32">
        <v>5525</v>
      </c>
      <c r="E137" s="32">
        <v>5525</v>
      </c>
      <c r="F137" s="32">
        <v>5525</v>
      </c>
      <c r="G137" s="32">
        <v>5525</v>
      </c>
      <c r="H137" s="32">
        <v>2762.5</v>
      </c>
      <c r="I137" s="32">
        <v>0</v>
      </c>
      <c r="J137" s="32">
        <v>2762.5</v>
      </c>
      <c r="K137" s="32">
        <v>2762.5</v>
      </c>
      <c r="L137" s="32">
        <v>0</v>
      </c>
      <c r="M137" s="32">
        <v>2762.5</v>
      </c>
      <c r="N137" s="32">
        <v>0</v>
      </c>
      <c r="O137" s="32">
        <v>0</v>
      </c>
    </row>
    <row r="138" spans="1:15" s="3" customFormat="1" ht="15" customHeight="1">
      <c r="A138" s="54" t="s">
        <v>620</v>
      </c>
      <c r="B138" s="1" t="s">
        <v>639</v>
      </c>
      <c r="C138" s="32">
        <f t="shared" si="24"/>
        <v>10655.46</v>
      </c>
      <c r="D138" s="32">
        <v>1775.91</v>
      </c>
      <c r="E138" s="32">
        <v>4735.76</v>
      </c>
      <c r="F138" s="32">
        <v>0</v>
      </c>
      <c r="G138" s="32">
        <v>1775.91</v>
      </c>
      <c r="H138" s="32">
        <v>0</v>
      </c>
      <c r="I138" s="32">
        <v>2367.88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</row>
    <row r="139" spans="1:15" s="3" customFormat="1" ht="15" customHeight="1">
      <c r="A139" s="54" t="s">
        <v>621</v>
      </c>
      <c r="B139" s="1" t="s">
        <v>600</v>
      </c>
      <c r="C139" s="32">
        <f t="shared" si="24"/>
        <v>5279.860000000001</v>
      </c>
      <c r="D139" s="32">
        <v>274.11</v>
      </c>
      <c r="E139" s="32">
        <v>552.61</v>
      </c>
      <c r="F139" s="32">
        <v>630.29</v>
      </c>
      <c r="G139" s="32">
        <v>433.93</v>
      </c>
      <c r="H139" s="32">
        <v>315.15</v>
      </c>
      <c r="I139" s="32">
        <v>433.86</v>
      </c>
      <c r="J139" s="32">
        <v>392.86</v>
      </c>
      <c r="K139" s="32">
        <v>785.72</v>
      </c>
      <c r="L139" s="32">
        <v>433.86</v>
      </c>
      <c r="M139" s="32">
        <v>237.43</v>
      </c>
      <c r="N139" s="32">
        <v>356.18</v>
      </c>
      <c r="O139" s="32">
        <v>433.86</v>
      </c>
    </row>
    <row r="140" spans="1:15" s="4" customFormat="1" ht="15" customHeight="1">
      <c r="A140" s="9" t="s">
        <v>400</v>
      </c>
      <c r="B140" s="13" t="s">
        <v>94</v>
      </c>
      <c r="C140" s="45">
        <f aca="true" t="shared" si="25" ref="C140:O140">+C141</f>
        <v>3051656.12</v>
      </c>
      <c r="D140" s="31">
        <f t="shared" si="25"/>
        <v>254301.12</v>
      </c>
      <c r="E140" s="31">
        <f t="shared" si="25"/>
        <v>254305</v>
      </c>
      <c r="F140" s="31">
        <f t="shared" si="25"/>
        <v>254305</v>
      </c>
      <c r="G140" s="31">
        <f t="shared" si="25"/>
        <v>254305</v>
      </c>
      <c r="H140" s="31">
        <f t="shared" si="25"/>
        <v>254305</v>
      </c>
      <c r="I140" s="31">
        <f t="shared" si="25"/>
        <v>254305</v>
      </c>
      <c r="J140" s="31">
        <f t="shared" si="25"/>
        <v>254305</v>
      </c>
      <c r="K140" s="31">
        <f t="shared" si="25"/>
        <v>254305</v>
      </c>
      <c r="L140" s="31">
        <f t="shared" si="25"/>
        <v>254305</v>
      </c>
      <c r="M140" s="31">
        <f t="shared" si="25"/>
        <v>254305</v>
      </c>
      <c r="N140" s="31">
        <f t="shared" si="25"/>
        <v>254305</v>
      </c>
      <c r="O140" s="31">
        <f t="shared" si="25"/>
        <v>254305</v>
      </c>
    </row>
    <row r="141" spans="1:15" s="3" customFormat="1" ht="15" customHeight="1">
      <c r="A141" s="54" t="s">
        <v>401</v>
      </c>
      <c r="B141" s="1" t="s">
        <v>95</v>
      </c>
      <c r="C141" s="32">
        <f aca="true" t="shared" si="26" ref="C141:C203">SUM(D141:O141)</f>
        <v>3051656.12</v>
      </c>
      <c r="D141" s="32">
        <v>254301.12</v>
      </c>
      <c r="E141" s="32">
        <v>254305</v>
      </c>
      <c r="F141" s="32">
        <v>254305</v>
      </c>
      <c r="G141" s="32">
        <v>254305</v>
      </c>
      <c r="H141" s="32">
        <v>254305</v>
      </c>
      <c r="I141" s="32">
        <v>254305</v>
      </c>
      <c r="J141" s="32">
        <v>254305</v>
      </c>
      <c r="K141" s="32">
        <v>254305</v>
      </c>
      <c r="L141" s="32">
        <v>254305</v>
      </c>
      <c r="M141" s="32">
        <v>254305</v>
      </c>
      <c r="N141" s="32">
        <v>254305</v>
      </c>
      <c r="O141" s="32">
        <v>254305</v>
      </c>
    </row>
    <row r="142" spans="1:15" s="4" customFormat="1" ht="15" customHeight="1">
      <c r="A142" s="9" t="s">
        <v>402</v>
      </c>
      <c r="B142" s="13" t="s">
        <v>96</v>
      </c>
      <c r="C142" s="45">
        <f>SUM(C143:C149)</f>
        <v>3928369.02</v>
      </c>
      <c r="D142" s="31">
        <f aca="true" t="shared" si="27" ref="D142:O142">SUM(D143:D149)</f>
        <v>408983.02</v>
      </c>
      <c r="E142" s="31">
        <f t="shared" si="27"/>
        <v>372056</v>
      </c>
      <c r="F142" s="31">
        <f t="shared" si="27"/>
        <v>547763</v>
      </c>
      <c r="G142" s="31">
        <f t="shared" si="27"/>
        <v>568838</v>
      </c>
      <c r="H142" s="31">
        <f t="shared" si="27"/>
        <v>329314</v>
      </c>
      <c r="I142" s="31">
        <f t="shared" si="27"/>
        <v>184922</v>
      </c>
      <c r="J142" s="31">
        <f t="shared" si="27"/>
        <v>168185</v>
      </c>
      <c r="K142" s="31">
        <f t="shared" si="27"/>
        <v>158940</v>
      </c>
      <c r="L142" s="31">
        <f t="shared" si="27"/>
        <v>81915</v>
      </c>
      <c r="M142" s="31">
        <f t="shared" si="27"/>
        <v>105986</v>
      </c>
      <c r="N142" s="31">
        <f t="shared" si="27"/>
        <v>491334</v>
      </c>
      <c r="O142" s="31">
        <f t="shared" si="27"/>
        <v>510133</v>
      </c>
    </row>
    <row r="143" spans="1:15" s="3" customFormat="1" ht="15" customHeight="1">
      <c r="A143" s="54" t="s">
        <v>403</v>
      </c>
      <c r="B143" s="1" t="s">
        <v>97</v>
      </c>
      <c r="C143" s="32">
        <f t="shared" si="26"/>
        <v>6283</v>
      </c>
      <c r="D143" s="32">
        <v>0</v>
      </c>
      <c r="E143" s="32">
        <v>529</v>
      </c>
      <c r="F143" s="32">
        <v>635</v>
      </c>
      <c r="G143" s="32">
        <v>317</v>
      </c>
      <c r="H143" s="32">
        <v>105</v>
      </c>
      <c r="I143" s="32">
        <v>953</v>
      </c>
      <c r="J143" s="32">
        <v>423</v>
      </c>
      <c r="K143" s="32">
        <v>423</v>
      </c>
      <c r="L143" s="32">
        <v>1059</v>
      </c>
      <c r="M143" s="32">
        <v>847</v>
      </c>
      <c r="N143" s="32">
        <v>747</v>
      </c>
      <c r="O143" s="32">
        <v>245</v>
      </c>
    </row>
    <row r="144" spans="1:15" s="3" customFormat="1" ht="15" customHeight="1">
      <c r="A144" s="54" t="s">
        <v>404</v>
      </c>
      <c r="B144" s="1" t="s">
        <v>98</v>
      </c>
      <c r="C144" s="32">
        <f t="shared" si="26"/>
        <v>65500</v>
      </c>
      <c r="D144" s="32">
        <v>0</v>
      </c>
      <c r="E144" s="32">
        <v>8831</v>
      </c>
      <c r="F144" s="32">
        <v>0</v>
      </c>
      <c r="G144" s="32">
        <v>0</v>
      </c>
      <c r="H144" s="32">
        <v>0</v>
      </c>
      <c r="I144" s="32">
        <v>8831</v>
      </c>
      <c r="J144" s="32">
        <v>8831</v>
      </c>
      <c r="K144" s="32">
        <v>8831</v>
      </c>
      <c r="L144" s="32">
        <v>8831</v>
      </c>
      <c r="M144" s="32">
        <v>8831</v>
      </c>
      <c r="N144" s="32">
        <v>6257</v>
      </c>
      <c r="O144" s="32">
        <v>6257</v>
      </c>
    </row>
    <row r="145" spans="1:15" s="3" customFormat="1" ht="15" customHeight="1">
      <c r="A145" s="54" t="s">
        <v>405</v>
      </c>
      <c r="B145" s="1" t="s">
        <v>99</v>
      </c>
      <c r="C145" s="32">
        <f t="shared" si="26"/>
        <v>2908243.02</v>
      </c>
      <c r="D145" s="32">
        <v>299954.02</v>
      </c>
      <c r="E145" s="32">
        <v>276848</v>
      </c>
      <c r="F145" s="32">
        <v>425107</v>
      </c>
      <c r="G145" s="32">
        <v>429435</v>
      </c>
      <c r="H145" s="32">
        <v>255958</v>
      </c>
      <c r="I145" s="32">
        <v>132550</v>
      </c>
      <c r="J145" s="32">
        <v>115737</v>
      </c>
      <c r="K145" s="32">
        <v>111659</v>
      </c>
      <c r="L145" s="32">
        <v>49236</v>
      </c>
      <c r="M145" s="32">
        <v>64424</v>
      </c>
      <c r="N145" s="32">
        <v>364017</v>
      </c>
      <c r="O145" s="32">
        <v>383318</v>
      </c>
    </row>
    <row r="146" spans="1:15" s="3" customFormat="1" ht="15" customHeight="1">
      <c r="A146" s="54" t="s">
        <v>406</v>
      </c>
      <c r="B146" s="1" t="s">
        <v>100</v>
      </c>
      <c r="C146" s="32">
        <f t="shared" si="26"/>
        <v>919237</v>
      </c>
      <c r="D146" s="32">
        <v>107737</v>
      </c>
      <c r="E146" s="32">
        <v>84374</v>
      </c>
      <c r="F146" s="32">
        <v>120685</v>
      </c>
      <c r="G146" s="32">
        <v>137520</v>
      </c>
      <c r="H146" s="32">
        <v>69381</v>
      </c>
      <c r="I146" s="32">
        <v>40054</v>
      </c>
      <c r="J146" s="32">
        <v>38080</v>
      </c>
      <c r="K146" s="32">
        <v>37152</v>
      </c>
      <c r="L146" s="32">
        <v>18459</v>
      </c>
      <c r="M146" s="32">
        <v>29489</v>
      </c>
      <c r="N146" s="32">
        <v>118153</v>
      </c>
      <c r="O146" s="32">
        <v>118153</v>
      </c>
    </row>
    <row r="147" spans="1:15" s="3" customFormat="1" ht="15" customHeight="1">
      <c r="A147" s="54" t="s">
        <v>622</v>
      </c>
      <c r="B147" s="1" t="s">
        <v>601</v>
      </c>
      <c r="C147" s="32">
        <f t="shared" si="26"/>
        <v>1</v>
      </c>
      <c r="D147" s="32">
        <v>1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</row>
    <row r="148" spans="1:15" s="3" customFormat="1" ht="15" customHeight="1">
      <c r="A148" s="54" t="s">
        <v>623</v>
      </c>
      <c r="B148" s="1" t="s">
        <v>602</v>
      </c>
      <c r="C148" s="32">
        <f t="shared" si="26"/>
        <v>1</v>
      </c>
      <c r="D148" s="32">
        <v>1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</row>
    <row r="149" spans="1:15" s="24" customFormat="1" ht="15" customHeight="1">
      <c r="A149" s="61" t="s">
        <v>407</v>
      </c>
      <c r="B149" s="23" t="s">
        <v>101</v>
      </c>
      <c r="C149" s="34">
        <f t="shared" si="26"/>
        <v>29104</v>
      </c>
      <c r="D149" s="34">
        <v>1290</v>
      </c>
      <c r="E149" s="34">
        <v>1474</v>
      </c>
      <c r="F149" s="34">
        <v>1336</v>
      </c>
      <c r="G149" s="34">
        <v>1566</v>
      </c>
      <c r="H149" s="34">
        <v>3870</v>
      </c>
      <c r="I149" s="34">
        <v>2534</v>
      </c>
      <c r="J149" s="34">
        <v>5114</v>
      </c>
      <c r="K149" s="34">
        <v>875</v>
      </c>
      <c r="L149" s="34">
        <v>4330</v>
      </c>
      <c r="M149" s="34">
        <v>2395</v>
      </c>
      <c r="N149" s="34">
        <v>2160</v>
      </c>
      <c r="O149" s="34">
        <v>2160</v>
      </c>
    </row>
    <row r="150" spans="1:15" s="4" customFormat="1" ht="27" customHeight="1">
      <c r="A150" s="9" t="s">
        <v>408</v>
      </c>
      <c r="B150" s="13" t="s">
        <v>102</v>
      </c>
      <c r="C150" s="45">
        <f>SUM(C151:C178)</f>
        <v>9839454.54</v>
      </c>
      <c r="D150" s="31">
        <f aca="true" t="shared" si="28" ref="D150:O150">SUM(D151:D178)</f>
        <v>640092.54</v>
      </c>
      <c r="E150" s="31">
        <f t="shared" si="28"/>
        <v>977309</v>
      </c>
      <c r="F150" s="31">
        <f t="shared" si="28"/>
        <v>555258</v>
      </c>
      <c r="G150" s="31">
        <f t="shared" si="28"/>
        <v>508847</v>
      </c>
      <c r="H150" s="31">
        <f t="shared" si="28"/>
        <v>475073</v>
      </c>
      <c r="I150" s="31">
        <f t="shared" si="28"/>
        <v>805393</v>
      </c>
      <c r="J150" s="31">
        <f t="shared" si="28"/>
        <v>816344</v>
      </c>
      <c r="K150" s="31">
        <f t="shared" si="28"/>
        <v>709151</v>
      </c>
      <c r="L150" s="31">
        <f t="shared" si="28"/>
        <v>385324</v>
      </c>
      <c r="M150" s="31">
        <f t="shared" si="28"/>
        <v>984295</v>
      </c>
      <c r="N150" s="31">
        <f t="shared" si="28"/>
        <v>1491184</v>
      </c>
      <c r="O150" s="31">
        <f t="shared" si="28"/>
        <v>1491184</v>
      </c>
    </row>
    <row r="151" spans="1:15" s="3" customFormat="1" ht="15" customHeight="1">
      <c r="A151" s="54" t="s">
        <v>409</v>
      </c>
      <c r="B151" s="1" t="s">
        <v>103</v>
      </c>
      <c r="C151" s="32">
        <f t="shared" si="26"/>
        <v>691310</v>
      </c>
      <c r="D151" s="32">
        <v>50057</v>
      </c>
      <c r="E151" s="32">
        <v>85237</v>
      </c>
      <c r="F151" s="32">
        <v>66194</v>
      </c>
      <c r="G151" s="32">
        <v>54326</v>
      </c>
      <c r="H151" s="32">
        <v>38289</v>
      </c>
      <c r="I151" s="32">
        <v>64548</v>
      </c>
      <c r="J151" s="32">
        <v>36531</v>
      </c>
      <c r="K151" s="32">
        <v>76431</v>
      </c>
      <c r="L151" s="32">
        <v>36378</v>
      </c>
      <c r="M151" s="32">
        <v>36209</v>
      </c>
      <c r="N151" s="32">
        <v>73555</v>
      </c>
      <c r="O151" s="32">
        <v>73555</v>
      </c>
    </row>
    <row r="152" spans="1:15" s="3" customFormat="1" ht="15" customHeight="1">
      <c r="A152" s="54" t="s">
        <v>410</v>
      </c>
      <c r="B152" s="1" t="s">
        <v>104</v>
      </c>
      <c r="C152" s="32">
        <f t="shared" si="26"/>
        <v>275435</v>
      </c>
      <c r="D152" s="32">
        <v>0</v>
      </c>
      <c r="E152" s="32">
        <v>0</v>
      </c>
      <c r="F152" s="32">
        <v>20317</v>
      </c>
      <c r="G152" s="32">
        <v>715</v>
      </c>
      <c r="H152" s="32">
        <v>4528</v>
      </c>
      <c r="I152" s="32">
        <v>45859</v>
      </c>
      <c r="J152" s="32">
        <v>13661</v>
      </c>
      <c r="K152" s="32">
        <v>123840</v>
      </c>
      <c r="L152" s="32">
        <v>14696</v>
      </c>
      <c r="M152" s="32">
        <v>26269</v>
      </c>
      <c r="N152" s="32">
        <v>12775</v>
      </c>
      <c r="O152" s="32">
        <v>12775</v>
      </c>
    </row>
    <row r="153" spans="1:15" s="3" customFormat="1" ht="15" customHeight="1">
      <c r="A153" s="54" t="s">
        <v>624</v>
      </c>
      <c r="B153" s="57" t="s">
        <v>604</v>
      </c>
      <c r="C153" s="32">
        <f t="shared" si="26"/>
        <v>1</v>
      </c>
      <c r="D153" s="32">
        <v>1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</row>
    <row r="154" spans="1:15" s="3" customFormat="1" ht="15" customHeight="1">
      <c r="A154" s="54" t="s">
        <v>411</v>
      </c>
      <c r="B154" s="1" t="s">
        <v>105</v>
      </c>
      <c r="C154" s="32">
        <f t="shared" si="26"/>
        <v>96358</v>
      </c>
      <c r="D154" s="32">
        <v>0</v>
      </c>
      <c r="E154" s="32">
        <v>0</v>
      </c>
      <c r="F154" s="32">
        <v>10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48174</v>
      </c>
      <c r="O154" s="32">
        <v>48174</v>
      </c>
    </row>
    <row r="155" spans="1:15" s="3" customFormat="1" ht="15" customHeight="1">
      <c r="A155" s="54" t="s">
        <v>412</v>
      </c>
      <c r="B155" s="1" t="s">
        <v>106</v>
      </c>
      <c r="C155" s="32">
        <f t="shared" si="26"/>
        <v>12158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688</v>
      </c>
      <c r="M155" s="32">
        <v>382</v>
      </c>
      <c r="N155" s="32">
        <v>5544</v>
      </c>
      <c r="O155" s="32">
        <v>5544</v>
      </c>
    </row>
    <row r="156" spans="1:15" s="3" customFormat="1" ht="15" customHeight="1">
      <c r="A156" s="54" t="s">
        <v>413</v>
      </c>
      <c r="B156" s="1" t="s">
        <v>107</v>
      </c>
      <c r="C156" s="32">
        <f t="shared" si="26"/>
        <v>12095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1507</v>
      </c>
      <c r="L156" s="32">
        <v>0</v>
      </c>
      <c r="M156" s="32">
        <v>0</v>
      </c>
      <c r="N156" s="32">
        <v>5294</v>
      </c>
      <c r="O156" s="32">
        <v>5294</v>
      </c>
    </row>
    <row r="157" spans="1:15" s="3" customFormat="1" ht="15" customHeight="1">
      <c r="A157" s="54" t="s">
        <v>414</v>
      </c>
      <c r="B157" s="1" t="s">
        <v>108</v>
      </c>
      <c r="C157" s="32">
        <f t="shared" si="26"/>
        <v>203164</v>
      </c>
      <c r="D157" s="32">
        <v>13919</v>
      </c>
      <c r="E157" s="32">
        <v>35210</v>
      </c>
      <c r="F157" s="32">
        <v>2203</v>
      </c>
      <c r="G157" s="32">
        <v>3584</v>
      </c>
      <c r="H157" s="32">
        <v>3350</v>
      </c>
      <c r="I157" s="32">
        <v>2463</v>
      </c>
      <c r="J157" s="32">
        <v>38823</v>
      </c>
      <c r="K157" s="32">
        <v>1847</v>
      </c>
      <c r="L157" s="32">
        <v>7494</v>
      </c>
      <c r="M157" s="32">
        <v>61461</v>
      </c>
      <c r="N157" s="32">
        <v>16405</v>
      </c>
      <c r="O157" s="32">
        <v>16405</v>
      </c>
    </row>
    <row r="158" spans="1:15" s="25" customFormat="1" ht="15" customHeight="1">
      <c r="A158" s="54" t="s">
        <v>415</v>
      </c>
      <c r="B158" s="62" t="s">
        <v>641</v>
      </c>
      <c r="C158" s="35">
        <f t="shared" si="26"/>
        <v>222418</v>
      </c>
      <c r="D158" s="35">
        <v>0</v>
      </c>
      <c r="E158" s="35">
        <v>5726</v>
      </c>
      <c r="F158" s="35">
        <v>0</v>
      </c>
      <c r="G158" s="35">
        <v>0</v>
      </c>
      <c r="H158" s="35">
        <v>0</v>
      </c>
      <c r="I158" s="35">
        <v>198052</v>
      </c>
      <c r="J158" s="35">
        <v>0</v>
      </c>
      <c r="K158" s="35">
        <v>8979</v>
      </c>
      <c r="L158" s="35">
        <v>6341</v>
      </c>
      <c r="M158" s="35">
        <v>0</v>
      </c>
      <c r="N158" s="35">
        <v>1660</v>
      </c>
      <c r="O158" s="35">
        <v>1660</v>
      </c>
    </row>
    <row r="159" spans="1:15" s="25" customFormat="1" ht="15" customHeight="1">
      <c r="A159" s="54" t="s">
        <v>416</v>
      </c>
      <c r="B159" s="62" t="s">
        <v>642</v>
      </c>
      <c r="C159" s="35">
        <f t="shared" si="26"/>
        <v>1682.54</v>
      </c>
      <c r="D159" s="35">
        <v>597.54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331</v>
      </c>
      <c r="K159" s="35">
        <v>146</v>
      </c>
      <c r="L159" s="35">
        <v>0</v>
      </c>
      <c r="M159" s="35">
        <v>0</v>
      </c>
      <c r="N159" s="35">
        <v>304</v>
      </c>
      <c r="O159" s="35">
        <v>304</v>
      </c>
    </row>
    <row r="160" spans="1:15" s="3" customFormat="1" ht="15" customHeight="1">
      <c r="A160" s="54" t="s">
        <v>417</v>
      </c>
      <c r="B160" s="1" t="s">
        <v>109</v>
      </c>
      <c r="C160" s="32">
        <f t="shared" si="26"/>
        <v>4678</v>
      </c>
      <c r="D160" s="32">
        <v>0</v>
      </c>
      <c r="E160" s="32"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2339</v>
      </c>
      <c r="O160" s="32">
        <v>2339</v>
      </c>
    </row>
    <row r="161" spans="1:15" s="3" customFormat="1" ht="15" customHeight="1">
      <c r="A161" s="54" t="s">
        <v>418</v>
      </c>
      <c r="B161" s="1" t="s">
        <v>110</v>
      </c>
      <c r="C161" s="32">
        <f t="shared" si="26"/>
        <v>481244</v>
      </c>
      <c r="D161" s="32">
        <v>42657</v>
      </c>
      <c r="E161" s="32">
        <v>73085</v>
      </c>
      <c r="F161" s="32">
        <v>32921</v>
      </c>
      <c r="G161" s="32">
        <v>27921</v>
      </c>
      <c r="H161" s="32">
        <v>27179</v>
      </c>
      <c r="I161" s="32">
        <v>41676</v>
      </c>
      <c r="J161" s="32">
        <v>65216</v>
      </c>
      <c r="K161" s="32">
        <v>31274</v>
      </c>
      <c r="L161" s="32">
        <v>22184</v>
      </c>
      <c r="M161" s="32">
        <v>95475</v>
      </c>
      <c r="N161" s="32">
        <v>10828</v>
      </c>
      <c r="O161" s="32">
        <v>10828</v>
      </c>
    </row>
    <row r="162" spans="1:15" s="3" customFormat="1" ht="15" customHeight="1">
      <c r="A162" s="54" t="s">
        <v>419</v>
      </c>
      <c r="B162" s="1" t="s">
        <v>111</v>
      </c>
      <c r="C162" s="32">
        <f t="shared" si="26"/>
        <v>3665277</v>
      </c>
      <c r="D162" s="32">
        <v>238202</v>
      </c>
      <c r="E162" s="32">
        <v>465021</v>
      </c>
      <c r="F162" s="32">
        <v>162208</v>
      </c>
      <c r="G162" s="32">
        <v>215005</v>
      </c>
      <c r="H162" s="32">
        <v>114288</v>
      </c>
      <c r="I162" s="32">
        <v>210562</v>
      </c>
      <c r="J162" s="32">
        <v>242287</v>
      </c>
      <c r="K162" s="32">
        <v>182246</v>
      </c>
      <c r="L162" s="32">
        <v>98501</v>
      </c>
      <c r="M162" s="32">
        <v>436637</v>
      </c>
      <c r="N162" s="32">
        <v>650160</v>
      </c>
      <c r="O162" s="32">
        <v>650160</v>
      </c>
    </row>
    <row r="163" spans="1:15" s="3" customFormat="1" ht="15" customHeight="1">
      <c r="A163" s="54" t="s">
        <v>420</v>
      </c>
      <c r="B163" s="1" t="s">
        <v>643</v>
      </c>
      <c r="C163" s="32">
        <f t="shared" si="26"/>
        <v>813702</v>
      </c>
      <c r="D163" s="32">
        <v>115419</v>
      </c>
      <c r="E163" s="32">
        <v>46939</v>
      </c>
      <c r="F163" s="32">
        <v>40021</v>
      </c>
      <c r="G163" s="32">
        <v>29802</v>
      </c>
      <c r="H163" s="32">
        <v>70387</v>
      </c>
      <c r="I163" s="32">
        <v>29621</v>
      </c>
      <c r="J163" s="32">
        <v>168683</v>
      </c>
      <c r="K163" s="32">
        <v>53618</v>
      </c>
      <c r="L163" s="32">
        <v>33677</v>
      </c>
      <c r="M163" s="32">
        <v>94653</v>
      </c>
      <c r="N163" s="32">
        <v>65441</v>
      </c>
      <c r="O163" s="32">
        <v>65441</v>
      </c>
    </row>
    <row r="164" spans="1:15" s="3" customFormat="1" ht="15" customHeight="1">
      <c r="A164" s="54" t="s">
        <v>421</v>
      </c>
      <c r="B164" s="1" t="s">
        <v>112</v>
      </c>
      <c r="C164" s="32">
        <f t="shared" si="26"/>
        <v>10086</v>
      </c>
      <c r="D164" s="32">
        <v>0</v>
      </c>
      <c r="E164" s="32">
        <v>8418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834</v>
      </c>
      <c r="O164" s="32">
        <v>834</v>
      </c>
    </row>
    <row r="165" spans="1:15" s="3" customFormat="1" ht="15" customHeight="1">
      <c r="A165" s="54" t="s">
        <v>422</v>
      </c>
      <c r="B165" s="1" t="s">
        <v>113</v>
      </c>
      <c r="C165" s="32">
        <f t="shared" si="26"/>
        <v>77981</v>
      </c>
      <c r="D165" s="32">
        <v>194</v>
      </c>
      <c r="E165" s="32">
        <v>0</v>
      </c>
      <c r="F165" s="32">
        <v>0</v>
      </c>
      <c r="G165" s="32">
        <v>0</v>
      </c>
      <c r="H165" s="32">
        <v>0</v>
      </c>
      <c r="I165" s="32">
        <v>993</v>
      </c>
      <c r="J165" s="32">
        <v>0</v>
      </c>
      <c r="K165" s="32">
        <v>0</v>
      </c>
      <c r="L165" s="32">
        <v>0</v>
      </c>
      <c r="M165" s="32">
        <v>0</v>
      </c>
      <c r="N165" s="32">
        <v>38397</v>
      </c>
      <c r="O165" s="32">
        <v>38397</v>
      </c>
    </row>
    <row r="166" spans="1:15" s="3" customFormat="1" ht="15" customHeight="1">
      <c r="A166" s="54" t="s">
        <v>423</v>
      </c>
      <c r="B166" s="1" t="s">
        <v>114</v>
      </c>
      <c r="C166" s="32">
        <f t="shared" si="26"/>
        <v>1271694</v>
      </c>
      <c r="D166" s="32">
        <v>72466</v>
      </c>
      <c r="E166" s="32">
        <v>139566</v>
      </c>
      <c r="F166" s="32">
        <v>91266</v>
      </c>
      <c r="G166" s="32">
        <v>61746</v>
      </c>
      <c r="H166" s="32">
        <v>73933</v>
      </c>
      <c r="I166" s="32">
        <v>100916</v>
      </c>
      <c r="J166" s="32">
        <v>127565</v>
      </c>
      <c r="K166" s="32">
        <v>82452</v>
      </c>
      <c r="L166" s="32">
        <v>63480</v>
      </c>
      <c r="M166" s="32">
        <v>107446</v>
      </c>
      <c r="N166" s="32">
        <v>175429</v>
      </c>
      <c r="O166" s="32">
        <v>175429</v>
      </c>
    </row>
    <row r="167" spans="1:15" s="3" customFormat="1" ht="15" customHeight="1">
      <c r="A167" s="54" t="s">
        <v>424</v>
      </c>
      <c r="B167" s="1" t="s">
        <v>115</v>
      </c>
      <c r="C167" s="32">
        <f t="shared" si="26"/>
        <v>638656</v>
      </c>
      <c r="D167" s="32">
        <v>32052</v>
      </c>
      <c r="E167" s="32">
        <v>46096</v>
      </c>
      <c r="F167" s="32">
        <v>62879</v>
      </c>
      <c r="G167" s="32">
        <v>43757</v>
      </c>
      <c r="H167" s="32">
        <v>30909</v>
      </c>
      <c r="I167" s="32">
        <v>55968</v>
      </c>
      <c r="J167" s="32">
        <v>40068</v>
      </c>
      <c r="K167" s="32">
        <v>50284</v>
      </c>
      <c r="L167" s="32">
        <v>33314</v>
      </c>
      <c r="M167" s="32">
        <v>67923</v>
      </c>
      <c r="N167" s="32">
        <v>87703</v>
      </c>
      <c r="O167" s="32">
        <v>87703</v>
      </c>
    </row>
    <row r="168" spans="1:15" s="3" customFormat="1" ht="15" customHeight="1">
      <c r="A168" s="54" t="s">
        <v>425</v>
      </c>
      <c r="B168" s="1" t="s">
        <v>116</v>
      </c>
      <c r="C168" s="32">
        <f t="shared" si="26"/>
        <v>112579</v>
      </c>
      <c r="D168" s="32">
        <v>11304</v>
      </c>
      <c r="E168" s="32">
        <v>3552</v>
      </c>
      <c r="F168" s="32">
        <v>247</v>
      </c>
      <c r="G168" s="32">
        <v>4182</v>
      </c>
      <c r="H168" s="32">
        <v>11481</v>
      </c>
      <c r="I168" s="32">
        <v>5497</v>
      </c>
      <c r="J168" s="32">
        <v>7989</v>
      </c>
      <c r="K168" s="32">
        <v>4995</v>
      </c>
      <c r="L168" s="32">
        <v>3387</v>
      </c>
      <c r="M168" s="32">
        <v>2201</v>
      </c>
      <c r="N168" s="32">
        <v>28872</v>
      </c>
      <c r="O168" s="32">
        <v>28872</v>
      </c>
    </row>
    <row r="169" spans="1:15" s="3" customFormat="1" ht="15" customHeight="1">
      <c r="A169" s="54" t="s">
        <v>426</v>
      </c>
      <c r="B169" s="1" t="s">
        <v>117</v>
      </c>
      <c r="C169" s="32">
        <f t="shared" si="26"/>
        <v>801089</v>
      </c>
      <c r="D169" s="32">
        <v>61362</v>
      </c>
      <c r="E169" s="32">
        <v>67294</v>
      </c>
      <c r="F169" s="32">
        <v>68021</v>
      </c>
      <c r="G169" s="32">
        <v>64752</v>
      </c>
      <c r="H169" s="32">
        <v>90947</v>
      </c>
      <c r="I169" s="32">
        <v>37365</v>
      </c>
      <c r="J169" s="32">
        <v>60324</v>
      </c>
      <c r="K169" s="32">
        <v>68780</v>
      </c>
      <c r="L169" s="32">
        <v>38796</v>
      </c>
      <c r="M169" s="32">
        <v>46116</v>
      </c>
      <c r="N169" s="32">
        <v>98666</v>
      </c>
      <c r="O169" s="32">
        <v>98666</v>
      </c>
    </row>
    <row r="170" spans="1:15" s="3" customFormat="1" ht="15" customHeight="1">
      <c r="A170" s="54" t="s">
        <v>427</v>
      </c>
      <c r="B170" s="1" t="s">
        <v>118</v>
      </c>
      <c r="C170" s="32">
        <f t="shared" si="26"/>
        <v>1250</v>
      </c>
      <c r="D170" s="32">
        <v>24</v>
      </c>
      <c r="E170" s="32">
        <v>270</v>
      </c>
      <c r="F170" s="32">
        <v>345</v>
      </c>
      <c r="G170" s="32">
        <v>8</v>
      </c>
      <c r="H170" s="32">
        <v>22</v>
      </c>
      <c r="I170" s="32">
        <v>58</v>
      </c>
      <c r="J170" s="32">
        <v>19</v>
      </c>
      <c r="K170" s="32">
        <v>157</v>
      </c>
      <c r="L170" s="32">
        <v>154</v>
      </c>
      <c r="M170" s="32">
        <v>31</v>
      </c>
      <c r="N170" s="32">
        <v>81</v>
      </c>
      <c r="O170" s="32">
        <v>81</v>
      </c>
    </row>
    <row r="171" spans="1:15" s="3" customFormat="1" ht="15" customHeight="1">
      <c r="A171" s="54" t="s">
        <v>428</v>
      </c>
      <c r="B171" s="1" t="s">
        <v>119</v>
      </c>
      <c r="C171" s="32">
        <f t="shared" si="26"/>
        <v>29818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32">
        <v>14909</v>
      </c>
      <c r="O171" s="32">
        <v>14909</v>
      </c>
    </row>
    <row r="172" spans="1:15" s="3" customFormat="1" ht="15" customHeight="1">
      <c r="A172" s="54" t="s">
        <v>429</v>
      </c>
      <c r="B172" s="1" t="s">
        <v>120</v>
      </c>
      <c r="C172" s="32">
        <f t="shared" si="26"/>
        <v>3792</v>
      </c>
      <c r="D172" s="32">
        <v>0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1896</v>
      </c>
      <c r="O172" s="32">
        <v>1896</v>
      </c>
    </row>
    <row r="173" spans="1:15" s="3" customFormat="1" ht="22.5">
      <c r="A173" s="54" t="s">
        <v>430</v>
      </c>
      <c r="B173" s="1" t="s">
        <v>121</v>
      </c>
      <c r="C173" s="32">
        <f t="shared" si="26"/>
        <v>300430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150215</v>
      </c>
      <c r="O173" s="32">
        <v>150215</v>
      </c>
    </row>
    <row r="174" spans="1:15" s="3" customFormat="1" ht="15" customHeight="1">
      <c r="A174" s="54" t="s">
        <v>431</v>
      </c>
      <c r="B174" s="1" t="s">
        <v>122</v>
      </c>
      <c r="C174" s="32">
        <f t="shared" si="26"/>
        <v>2262</v>
      </c>
      <c r="D174" s="32">
        <v>0</v>
      </c>
      <c r="E174" s="32">
        <v>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1131</v>
      </c>
      <c r="O174" s="32">
        <v>1131</v>
      </c>
    </row>
    <row r="175" spans="1:15" s="3" customFormat="1" ht="15" customHeight="1">
      <c r="A175" s="54" t="s">
        <v>432</v>
      </c>
      <c r="B175" s="1" t="s">
        <v>123</v>
      </c>
      <c r="C175" s="32">
        <f t="shared" si="26"/>
        <v>1144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572</v>
      </c>
      <c r="O175" s="32">
        <v>572</v>
      </c>
    </row>
    <row r="176" spans="1:15" s="3" customFormat="1" ht="15" customHeight="1">
      <c r="A176" s="54" t="s">
        <v>433</v>
      </c>
      <c r="B176" s="1" t="s">
        <v>124</v>
      </c>
      <c r="C176" s="32">
        <f t="shared" si="26"/>
        <v>1</v>
      </c>
      <c r="D176" s="32">
        <v>1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</row>
    <row r="177" spans="1:15" s="3" customFormat="1" ht="15" customHeight="1">
      <c r="A177" s="54" t="s">
        <v>434</v>
      </c>
      <c r="B177" s="1" t="s">
        <v>125</v>
      </c>
      <c r="C177" s="32">
        <f t="shared" si="26"/>
        <v>13287</v>
      </c>
      <c r="D177" s="32">
        <v>0</v>
      </c>
      <c r="E177" s="32">
        <v>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13287</v>
      </c>
      <c r="M177" s="32">
        <v>0</v>
      </c>
      <c r="N177" s="32">
        <v>0</v>
      </c>
      <c r="O177" s="32">
        <v>0</v>
      </c>
    </row>
    <row r="178" spans="1:15" s="3" customFormat="1" ht="15" customHeight="1">
      <c r="A178" s="54" t="s">
        <v>435</v>
      </c>
      <c r="B178" s="1" t="s">
        <v>625</v>
      </c>
      <c r="C178" s="32">
        <f t="shared" si="26"/>
        <v>95863</v>
      </c>
      <c r="D178" s="32">
        <v>1837</v>
      </c>
      <c r="E178" s="32">
        <v>895</v>
      </c>
      <c r="F178" s="32">
        <v>8626</v>
      </c>
      <c r="G178" s="32">
        <v>3049</v>
      </c>
      <c r="H178" s="32">
        <v>9760</v>
      </c>
      <c r="I178" s="32">
        <v>11815</v>
      </c>
      <c r="J178" s="32">
        <v>14847</v>
      </c>
      <c r="K178" s="32">
        <v>22595</v>
      </c>
      <c r="L178" s="32">
        <v>12947</v>
      </c>
      <c r="M178" s="32">
        <v>9492</v>
      </c>
      <c r="N178" s="32">
        <v>0</v>
      </c>
      <c r="O178" s="32">
        <v>0</v>
      </c>
    </row>
    <row r="179" spans="1:15" s="4" customFormat="1" ht="15" customHeight="1">
      <c r="A179" s="9" t="s">
        <v>436</v>
      </c>
      <c r="B179" s="13" t="s">
        <v>126</v>
      </c>
      <c r="C179" s="45">
        <f aca="true" t="shared" si="29" ref="C179:O179">SUM(C180:C181)</f>
        <v>1433309.83</v>
      </c>
      <c r="D179" s="31">
        <f t="shared" si="29"/>
        <v>87233.83</v>
      </c>
      <c r="E179" s="31">
        <f t="shared" si="29"/>
        <v>157388</v>
      </c>
      <c r="F179" s="31">
        <f t="shared" si="29"/>
        <v>55656</v>
      </c>
      <c r="G179" s="31">
        <f t="shared" si="29"/>
        <v>106313</v>
      </c>
      <c r="H179" s="31">
        <f t="shared" si="29"/>
        <v>47049</v>
      </c>
      <c r="I179" s="31">
        <f t="shared" si="29"/>
        <v>85713</v>
      </c>
      <c r="J179" s="31">
        <f t="shared" si="29"/>
        <v>195044</v>
      </c>
      <c r="K179" s="31">
        <f t="shared" si="29"/>
        <v>56833</v>
      </c>
      <c r="L179" s="31">
        <f t="shared" si="29"/>
        <v>52278</v>
      </c>
      <c r="M179" s="31">
        <f t="shared" si="29"/>
        <v>248180</v>
      </c>
      <c r="N179" s="31">
        <f t="shared" si="29"/>
        <v>170811</v>
      </c>
      <c r="O179" s="31">
        <f t="shared" si="29"/>
        <v>170811</v>
      </c>
    </row>
    <row r="180" spans="1:15" s="3" customFormat="1" ht="15" customHeight="1">
      <c r="A180" s="54" t="s">
        <v>437</v>
      </c>
      <c r="B180" s="1" t="s">
        <v>126</v>
      </c>
      <c r="C180" s="32">
        <f t="shared" si="26"/>
        <v>1340276.83</v>
      </c>
      <c r="D180" s="32">
        <v>62476.83</v>
      </c>
      <c r="E180" s="32">
        <v>157388</v>
      </c>
      <c r="F180" s="32">
        <v>55656</v>
      </c>
      <c r="G180" s="32">
        <v>106313</v>
      </c>
      <c r="H180" s="32">
        <v>47049</v>
      </c>
      <c r="I180" s="32">
        <v>85713</v>
      </c>
      <c r="J180" s="32">
        <v>195044</v>
      </c>
      <c r="K180" s="32">
        <v>56833</v>
      </c>
      <c r="L180" s="32">
        <v>52278</v>
      </c>
      <c r="M180" s="32">
        <v>248180</v>
      </c>
      <c r="N180" s="32">
        <v>136673</v>
      </c>
      <c r="O180" s="32">
        <v>136673</v>
      </c>
    </row>
    <row r="181" spans="1:15" s="3" customFormat="1" ht="15" customHeight="1">
      <c r="A181" s="54" t="s">
        <v>438</v>
      </c>
      <c r="B181" s="1" t="s">
        <v>127</v>
      </c>
      <c r="C181" s="32">
        <f t="shared" si="26"/>
        <v>93033</v>
      </c>
      <c r="D181" s="32">
        <v>24757</v>
      </c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34138</v>
      </c>
      <c r="O181" s="32">
        <v>34138</v>
      </c>
    </row>
    <row r="182" spans="1:15" s="4" customFormat="1" ht="15" customHeight="1">
      <c r="A182" s="9" t="s">
        <v>439</v>
      </c>
      <c r="B182" s="13" t="s">
        <v>128</v>
      </c>
      <c r="C182" s="45">
        <f aca="true" t="shared" si="30" ref="C182:O182">SUM(C183:C184)</f>
        <v>3337492.74</v>
      </c>
      <c r="D182" s="31">
        <f t="shared" si="30"/>
        <v>26029.74</v>
      </c>
      <c r="E182" s="31">
        <f t="shared" si="30"/>
        <v>430309</v>
      </c>
      <c r="F182" s="31">
        <f t="shared" si="30"/>
        <v>544658</v>
      </c>
      <c r="G182" s="31">
        <f t="shared" si="30"/>
        <v>523982</v>
      </c>
      <c r="H182" s="31">
        <f t="shared" si="30"/>
        <v>301544</v>
      </c>
      <c r="I182" s="31">
        <f t="shared" si="30"/>
        <v>356263</v>
      </c>
      <c r="J182" s="31">
        <f t="shared" si="30"/>
        <v>143767</v>
      </c>
      <c r="K182" s="31">
        <f t="shared" si="30"/>
        <v>393505</v>
      </c>
      <c r="L182" s="31">
        <f t="shared" si="30"/>
        <v>65086</v>
      </c>
      <c r="M182" s="31">
        <f t="shared" si="30"/>
        <v>1185</v>
      </c>
      <c r="N182" s="31">
        <f t="shared" si="30"/>
        <v>275582</v>
      </c>
      <c r="O182" s="31">
        <f t="shared" si="30"/>
        <v>275582</v>
      </c>
    </row>
    <row r="183" spans="1:15" s="3" customFormat="1" ht="15" customHeight="1">
      <c r="A183" s="54" t="s">
        <v>440</v>
      </c>
      <c r="B183" s="62" t="s">
        <v>640</v>
      </c>
      <c r="C183" s="32">
        <f t="shared" si="26"/>
        <v>16097.74</v>
      </c>
      <c r="D183" s="32">
        <v>391.74</v>
      </c>
      <c r="E183" s="32">
        <v>3083</v>
      </c>
      <c r="F183" s="32">
        <v>1755</v>
      </c>
      <c r="G183" s="32">
        <v>1373</v>
      </c>
      <c r="H183" s="32">
        <v>1106</v>
      </c>
      <c r="I183" s="32">
        <v>0</v>
      </c>
      <c r="J183" s="32">
        <v>2137</v>
      </c>
      <c r="K183" s="32">
        <v>725</v>
      </c>
      <c r="L183" s="32">
        <v>1773</v>
      </c>
      <c r="M183" s="32">
        <v>190</v>
      </c>
      <c r="N183" s="32">
        <v>1782</v>
      </c>
      <c r="O183" s="32">
        <v>1782</v>
      </c>
    </row>
    <row r="184" spans="1:15" s="3" customFormat="1" ht="15" customHeight="1">
      <c r="A184" s="54" t="s">
        <v>441</v>
      </c>
      <c r="B184" s="1" t="s">
        <v>129</v>
      </c>
      <c r="C184" s="32">
        <f t="shared" si="26"/>
        <v>3321395</v>
      </c>
      <c r="D184" s="32">
        <v>25638</v>
      </c>
      <c r="E184" s="32">
        <v>427226</v>
      </c>
      <c r="F184" s="32">
        <v>542903</v>
      </c>
      <c r="G184" s="32">
        <v>522609</v>
      </c>
      <c r="H184" s="32">
        <v>300438</v>
      </c>
      <c r="I184" s="32">
        <v>356263</v>
      </c>
      <c r="J184" s="32">
        <v>141630</v>
      </c>
      <c r="K184" s="32">
        <v>392780</v>
      </c>
      <c r="L184" s="32">
        <v>63313</v>
      </c>
      <c r="M184" s="32">
        <v>995</v>
      </c>
      <c r="N184" s="32">
        <v>273800</v>
      </c>
      <c r="O184" s="32">
        <v>273800</v>
      </c>
    </row>
    <row r="185" spans="1:15" s="4" customFormat="1" ht="11.25">
      <c r="A185" s="9" t="s">
        <v>442</v>
      </c>
      <c r="B185" s="13" t="s">
        <v>130</v>
      </c>
      <c r="C185" s="45">
        <f aca="true" t="shared" si="31" ref="C185:O185">SUM(C186:C189)</f>
        <v>28307791.240000002</v>
      </c>
      <c r="D185" s="31">
        <f t="shared" si="31"/>
        <v>8128407.24</v>
      </c>
      <c r="E185" s="31">
        <f t="shared" si="31"/>
        <v>2999656</v>
      </c>
      <c r="F185" s="31">
        <f t="shared" si="31"/>
        <v>6446182</v>
      </c>
      <c r="G185" s="31">
        <f t="shared" si="31"/>
        <v>3999398</v>
      </c>
      <c r="H185" s="31">
        <f t="shared" si="31"/>
        <v>2167536</v>
      </c>
      <c r="I185" s="31">
        <f t="shared" si="31"/>
        <v>513419</v>
      </c>
      <c r="J185" s="31">
        <f t="shared" si="31"/>
        <v>290274</v>
      </c>
      <c r="K185" s="31">
        <f t="shared" si="31"/>
        <v>364771</v>
      </c>
      <c r="L185" s="31">
        <f t="shared" si="31"/>
        <v>189899</v>
      </c>
      <c r="M185" s="31">
        <f t="shared" si="31"/>
        <v>238339</v>
      </c>
      <c r="N185" s="31">
        <f t="shared" si="31"/>
        <v>1484955</v>
      </c>
      <c r="O185" s="31">
        <f t="shared" si="31"/>
        <v>1484955</v>
      </c>
    </row>
    <row r="186" spans="1:15" s="3" customFormat="1" ht="15" customHeight="1">
      <c r="A186" s="54" t="s">
        <v>443</v>
      </c>
      <c r="B186" s="1" t="s">
        <v>131</v>
      </c>
      <c r="C186" s="32">
        <f t="shared" si="26"/>
        <v>15291030.24</v>
      </c>
      <c r="D186" s="32">
        <v>7324845.24</v>
      </c>
      <c r="E186" s="32">
        <v>1428354</v>
      </c>
      <c r="F186" s="32">
        <v>4079539</v>
      </c>
      <c r="G186" s="32">
        <v>787731</v>
      </c>
      <c r="H186" s="32">
        <v>581469</v>
      </c>
      <c r="I186" s="32">
        <v>83025</v>
      </c>
      <c r="J186" s="32">
        <v>48989</v>
      </c>
      <c r="K186" s="32">
        <v>119995</v>
      </c>
      <c r="L186" s="32">
        <v>7402</v>
      </c>
      <c r="M186" s="32">
        <v>71161</v>
      </c>
      <c r="N186" s="32">
        <v>379260</v>
      </c>
      <c r="O186" s="32">
        <v>379260</v>
      </c>
    </row>
    <row r="187" spans="1:15" s="3" customFormat="1" ht="15" customHeight="1">
      <c r="A187" s="54" t="s">
        <v>444</v>
      </c>
      <c r="B187" s="1" t="s">
        <v>132</v>
      </c>
      <c r="C187" s="32">
        <f t="shared" si="26"/>
        <v>902855</v>
      </c>
      <c r="D187" s="32">
        <v>37824</v>
      </c>
      <c r="E187" s="32">
        <v>30259</v>
      </c>
      <c r="F187" s="32">
        <v>113473</v>
      </c>
      <c r="G187" s="32">
        <v>98344</v>
      </c>
      <c r="H187" s="32">
        <v>60519</v>
      </c>
      <c r="I187" s="32">
        <v>68084</v>
      </c>
      <c r="J187" s="32">
        <v>68084</v>
      </c>
      <c r="K187" s="32">
        <v>50685</v>
      </c>
      <c r="L187" s="32">
        <v>90779</v>
      </c>
      <c r="M187" s="32">
        <v>68084</v>
      </c>
      <c r="N187" s="32">
        <v>108360</v>
      </c>
      <c r="O187" s="32">
        <v>108360</v>
      </c>
    </row>
    <row r="188" spans="1:15" s="3" customFormat="1" ht="15" customHeight="1">
      <c r="A188" s="54" t="s">
        <v>445</v>
      </c>
      <c r="B188" s="1" t="s">
        <v>133</v>
      </c>
      <c r="C188" s="32">
        <f t="shared" si="26"/>
        <v>1894098</v>
      </c>
      <c r="D188" s="32">
        <v>194876</v>
      </c>
      <c r="E188" s="32">
        <v>280275</v>
      </c>
      <c r="F188" s="32">
        <v>237383</v>
      </c>
      <c r="G188" s="32">
        <v>255313</v>
      </c>
      <c r="H188" s="32">
        <v>249057</v>
      </c>
      <c r="I188" s="32">
        <v>180910</v>
      </c>
      <c r="J188" s="32">
        <v>73945</v>
      </c>
      <c r="K188" s="32">
        <v>147806</v>
      </c>
      <c r="L188" s="32">
        <v>60472</v>
      </c>
      <c r="M188" s="32">
        <v>59053</v>
      </c>
      <c r="N188" s="32">
        <v>77504</v>
      </c>
      <c r="O188" s="32">
        <v>77504</v>
      </c>
    </row>
    <row r="189" spans="1:15" s="3" customFormat="1" ht="15" customHeight="1">
      <c r="A189" s="54" t="s">
        <v>446</v>
      </c>
      <c r="B189" s="1" t="s">
        <v>134</v>
      </c>
      <c r="C189" s="32">
        <f t="shared" si="26"/>
        <v>10219808</v>
      </c>
      <c r="D189" s="32">
        <v>570862</v>
      </c>
      <c r="E189" s="32">
        <v>1260768</v>
      </c>
      <c r="F189" s="32">
        <v>2015787</v>
      </c>
      <c r="G189" s="32">
        <v>2858010</v>
      </c>
      <c r="H189" s="32">
        <v>1276491</v>
      </c>
      <c r="I189" s="32">
        <v>181400</v>
      </c>
      <c r="J189" s="32">
        <v>99256</v>
      </c>
      <c r="K189" s="32">
        <v>46285</v>
      </c>
      <c r="L189" s="32">
        <v>31246</v>
      </c>
      <c r="M189" s="32">
        <v>40041</v>
      </c>
      <c r="N189" s="32">
        <v>919831</v>
      </c>
      <c r="O189" s="32">
        <v>919831</v>
      </c>
    </row>
    <row r="190" spans="1:15" s="4" customFormat="1" ht="15" customHeight="1">
      <c r="A190" s="9" t="s">
        <v>447</v>
      </c>
      <c r="B190" s="13" t="s">
        <v>135</v>
      </c>
      <c r="C190" s="45">
        <f aca="true" t="shared" si="32" ref="C190:O190">SUM(C191:C196)</f>
        <v>968606.72</v>
      </c>
      <c r="D190" s="31">
        <f t="shared" si="32"/>
        <v>81854.72</v>
      </c>
      <c r="E190" s="31">
        <f t="shared" si="32"/>
        <v>78026</v>
      </c>
      <c r="F190" s="31">
        <f t="shared" si="32"/>
        <v>76854</v>
      </c>
      <c r="G190" s="31">
        <f t="shared" si="32"/>
        <v>63657</v>
      </c>
      <c r="H190" s="31">
        <f t="shared" si="32"/>
        <v>76547</v>
      </c>
      <c r="I190" s="31">
        <f t="shared" si="32"/>
        <v>76585</v>
      </c>
      <c r="J190" s="31">
        <f t="shared" si="32"/>
        <v>98554</v>
      </c>
      <c r="K190" s="31">
        <f t="shared" si="32"/>
        <v>91481</v>
      </c>
      <c r="L190" s="31">
        <f t="shared" si="32"/>
        <v>69287</v>
      </c>
      <c r="M190" s="31">
        <f t="shared" si="32"/>
        <v>102977</v>
      </c>
      <c r="N190" s="31">
        <f t="shared" si="32"/>
        <v>75850</v>
      </c>
      <c r="O190" s="31">
        <f t="shared" si="32"/>
        <v>76934</v>
      </c>
    </row>
    <row r="191" spans="1:15" s="3" customFormat="1" ht="15" customHeight="1">
      <c r="A191" s="54" t="s">
        <v>448</v>
      </c>
      <c r="B191" s="1" t="s">
        <v>136</v>
      </c>
      <c r="C191" s="32">
        <f t="shared" si="26"/>
        <v>211195.72</v>
      </c>
      <c r="D191" s="32">
        <v>19254.72</v>
      </c>
      <c r="E191" s="32">
        <v>14579</v>
      </c>
      <c r="F191" s="32">
        <v>25087</v>
      </c>
      <c r="G191" s="32">
        <v>24061</v>
      </c>
      <c r="H191" s="32">
        <v>19454</v>
      </c>
      <c r="I191" s="32">
        <v>32250</v>
      </c>
      <c r="J191" s="32">
        <v>25087</v>
      </c>
      <c r="K191" s="32">
        <v>18428</v>
      </c>
      <c r="L191" s="32">
        <v>0</v>
      </c>
      <c r="M191" s="32">
        <v>10240</v>
      </c>
      <c r="N191" s="32">
        <v>13003</v>
      </c>
      <c r="O191" s="32">
        <v>9752</v>
      </c>
    </row>
    <row r="192" spans="1:15" s="3" customFormat="1" ht="15" customHeight="1">
      <c r="A192" s="54" t="s">
        <v>449</v>
      </c>
      <c r="B192" s="1" t="s">
        <v>137</v>
      </c>
      <c r="C192" s="32">
        <f t="shared" si="26"/>
        <v>1</v>
      </c>
      <c r="D192" s="32">
        <v>1</v>
      </c>
      <c r="E192" s="32">
        <v>0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</row>
    <row r="193" spans="1:15" s="3" customFormat="1" ht="15" customHeight="1">
      <c r="A193" s="54" t="s">
        <v>450</v>
      </c>
      <c r="B193" s="1" t="s">
        <v>138</v>
      </c>
      <c r="C193" s="32">
        <f t="shared" si="26"/>
        <v>713522</v>
      </c>
      <c r="D193" s="32">
        <v>62598</v>
      </c>
      <c r="E193" s="32">
        <v>63447</v>
      </c>
      <c r="F193" s="32">
        <v>51767</v>
      </c>
      <c r="G193" s="32">
        <v>39596</v>
      </c>
      <c r="H193" s="32">
        <v>52486</v>
      </c>
      <c r="I193" s="32">
        <v>44335</v>
      </c>
      <c r="J193" s="32">
        <v>73467</v>
      </c>
      <c r="K193" s="32">
        <v>73053</v>
      </c>
      <c r="L193" s="32">
        <v>69287</v>
      </c>
      <c r="M193" s="32">
        <v>88130</v>
      </c>
      <c r="N193" s="32">
        <v>46594</v>
      </c>
      <c r="O193" s="32">
        <v>48762</v>
      </c>
    </row>
    <row r="194" spans="1:15" s="3" customFormat="1" ht="15" customHeight="1">
      <c r="A194" s="54" t="s">
        <v>451</v>
      </c>
      <c r="B194" s="1" t="s">
        <v>139</v>
      </c>
      <c r="C194" s="32">
        <f t="shared" si="26"/>
        <v>35219</v>
      </c>
      <c r="D194" s="32">
        <v>0</v>
      </c>
      <c r="E194" s="32">
        <v>0</v>
      </c>
      <c r="F194" s="32">
        <v>0</v>
      </c>
      <c r="G194" s="32">
        <v>0</v>
      </c>
      <c r="H194" s="32">
        <v>4607</v>
      </c>
      <c r="I194" s="32">
        <v>0</v>
      </c>
      <c r="J194" s="32">
        <v>0</v>
      </c>
      <c r="K194" s="32">
        <v>0</v>
      </c>
      <c r="L194" s="32">
        <v>0</v>
      </c>
      <c r="M194" s="32">
        <v>4607</v>
      </c>
      <c r="N194" s="32">
        <v>11919</v>
      </c>
      <c r="O194" s="32">
        <v>14086</v>
      </c>
    </row>
    <row r="195" spans="1:15" s="3" customFormat="1" ht="15" customHeight="1">
      <c r="A195" s="54" t="s">
        <v>452</v>
      </c>
      <c r="B195" s="1" t="s">
        <v>140</v>
      </c>
      <c r="C195" s="32">
        <f t="shared" si="26"/>
        <v>1</v>
      </c>
      <c r="D195" s="32">
        <v>1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</row>
    <row r="196" spans="1:15" s="3" customFormat="1" ht="15" customHeight="1">
      <c r="A196" s="54" t="s">
        <v>453</v>
      </c>
      <c r="B196" s="1" t="s">
        <v>603</v>
      </c>
      <c r="C196" s="32">
        <f t="shared" si="26"/>
        <v>8668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4334</v>
      </c>
      <c r="O196" s="32">
        <v>4334</v>
      </c>
    </row>
    <row r="197" spans="1:15" s="4" customFormat="1" ht="15" customHeight="1">
      <c r="A197" s="9" t="s">
        <v>454</v>
      </c>
      <c r="B197" s="13" t="s">
        <v>141</v>
      </c>
      <c r="C197" s="45">
        <f aca="true" t="shared" si="33" ref="C197:O197">SUM(C198:C203)</f>
        <v>1815.63</v>
      </c>
      <c r="D197" s="31">
        <f t="shared" si="33"/>
        <v>1</v>
      </c>
      <c r="E197" s="31">
        <f t="shared" si="33"/>
        <v>138.63</v>
      </c>
      <c r="F197" s="31">
        <f t="shared" si="33"/>
        <v>0</v>
      </c>
      <c r="G197" s="31">
        <f t="shared" si="33"/>
        <v>0</v>
      </c>
      <c r="H197" s="31">
        <f t="shared" si="33"/>
        <v>53</v>
      </c>
      <c r="I197" s="31">
        <f t="shared" si="33"/>
        <v>347</v>
      </c>
      <c r="J197" s="31">
        <f t="shared" si="33"/>
        <v>452</v>
      </c>
      <c r="K197" s="31">
        <f t="shared" si="33"/>
        <v>187</v>
      </c>
      <c r="L197" s="31">
        <f t="shared" si="33"/>
        <v>0</v>
      </c>
      <c r="M197" s="31">
        <f t="shared" si="33"/>
        <v>26</v>
      </c>
      <c r="N197" s="31">
        <f t="shared" si="33"/>
        <v>204</v>
      </c>
      <c r="O197" s="31">
        <f t="shared" si="33"/>
        <v>407</v>
      </c>
    </row>
    <row r="198" spans="1:15" s="3" customFormat="1" ht="15" customHeight="1">
      <c r="A198" s="54" t="s">
        <v>455</v>
      </c>
      <c r="B198" s="1" t="s">
        <v>142</v>
      </c>
      <c r="C198" s="32">
        <f t="shared" si="26"/>
        <v>676</v>
      </c>
      <c r="D198" s="32">
        <v>0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452</v>
      </c>
      <c r="K198" s="32">
        <v>0</v>
      </c>
      <c r="L198" s="32">
        <v>0</v>
      </c>
      <c r="M198" s="32">
        <v>0</v>
      </c>
      <c r="N198" s="32">
        <v>75</v>
      </c>
      <c r="O198" s="32">
        <v>149</v>
      </c>
    </row>
    <row r="199" spans="1:15" s="3" customFormat="1" ht="15" customHeight="1">
      <c r="A199" s="54" t="s">
        <v>456</v>
      </c>
      <c r="B199" s="1" t="s">
        <v>143</v>
      </c>
      <c r="C199" s="32">
        <f t="shared" si="26"/>
        <v>887.63</v>
      </c>
      <c r="D199" s="32">
        <v>0</v>
      </c>
      <c r="E199" s="32">
        <v>138.63</v>
      </c>
      <c r="F199" s="32">
        <v>0</v>
      </c>
      <c r="G199" s="32">
        <v>0</v>
      </c>
      <c r="H199" s="32">
        <v>53</v>
      </c>
      <c r="I199" s="32">
        <v>347</v>
      </c>
      <c r="J199" s="32">
        <v>0</v>
      </c>
      <c r="K199" s="32">
        <v>187</v>
      </c>
      <c r="L199" s="32">
        <v>0</v>
      </c>
      <c r="M199" s="32">
        <v>0</v>
      </c>
      <c r="N199" s="32">
        <v>54</v>
      </c>
      <c r="O199" s="32">
        <v>108</v>
      </c>
    </row>
    <row r="200" spans="1:15" s="3" customFormat="1" ht="15" customHeight="1">
      <c r="A200" s="54" t="s">
        <v>457</v>
      </c>
      <c r="B200" s="1" t="s">
        <v>144</v>
      </c>
      <c r="C200" s="32">
        <f t="shared" si="26"/>
        <v>1</v>
      </c>
      <c r="D200" s="32">
        <v>1</v>
      </c>
      <c r="E200" s="32">
        <v>0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</row>
    <row r="201" spans="1:15" s="3" customFormat="1" ht="15" customHeight="1">
      <c r="A201" s="54" t="s">
        <v>458</v>
      </c>
      <c r="B201" s="1" t="s">
        <v>145</v>
      </c>
      <c r="C201" s="32">
        <f t="shared" si="26"/>
        <v>26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26</v>
      </c>
      <c r="N201" s="32">
        <v>0</v>
      </c>
      <c r="O201" s="32">
        <v>0</v>
      </c>
    </row>
    <row r="202" spans="1:15" s="3" customFormat="1" ht="15" customHeight="1">
      <c r="A202" s="54" t="s">
        <v>459</v>
      </c>
      <c r="B202" s="1" t="s">
        <v>146</v>
      </c>
      <c r="C202" s="32">
        <f t="shared" si="26"/>
        <v>75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75</v>
      </c>
    </row>
    <row r="203" spans="1:15" s="3" customFormat="1" ht="15" customHeight="1">
      <c r="A203" s="54" t="s">
        <v>460</v>
      </c>
      <c r="B203" s="1" t="s">
        <v>147</v>
      </c>
      <c r="C203" s="32">
        <f t="shared" si="26"/>
        <v>150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75</v>
      </c>
      <c r="O203" s="32">
        <v>75</v>
      </c>
    </row>
    <row r="204" spans="1:15" s="4" customFormat="1" ht="15" customHeight="1">
      <c r="A204" s="9" t="s">
        <v>461</v>
      </c>
      <c r="B204" s="13" t="s">
        <v>148</v>
      </c>
      <c r="C204" s="45">
        <f aca="true" t="shared" si="34" ref="C204:O204">SUM(C205:C220)</f>
        <v>7703727.82</v>
      </c>
      <c r="D204" s="31">
        <f t="shared" si="34"/>
        <v>1042906.82</v>
      </c>
      <c r="E204" s="31">
        <f t="shared" si="34"/>
        <v>873753</v>
      </c>
      <c r="F204" s="31">
        <f t="shared" si="34"/>
        <v>1099422</v>
      </c>
      <c r="G204" s="31">
        <f t="shared" si="34"/>
        <v>1093572</v>
      </c>
      <c r="H204" s="31">
        <f t="shared" si="34"/>
        <v>733238</v>
      </c>
      <c r="I204" s="31">
        <f t="shared" si="34"/>
        <v>496120</v>
      </c>
      <c r="J204" s="31">
        <f t="shared" si="34"/>
        <v>457587</v>
      </c>
      <c r="K204" s="31">
        <f t="shared" si="34"/>
        <v>333081</v>
      </c>
      <c r="L204" s="31">
        <f t="shared" si="34"/>
        <v>202069</v>
      </c>
      <c r="M204" s="31">
        <f t="shared" si="34"/>
        <v>288326</v>
      </c>
      <c r="N204" s="31">
        <f t="shared" si="34"/>
        <v>574366</v>
      </c>
      <c r="O204" s="31">
        <f t="shared" si="34"/>
        <v>509287</v>
      </c>
    </row>
    <row r="205" spans="1:15" s="3" customFormat="1" ht="15" customHeight="1">
      <c r="A205" s="54" t="s">
        <v>462</v>
      </c>
      <c r="B205" s="1" t="s">
        <v>149</v>
      </c>
      <c r="C205" s="32">
        <f aca="true" t="shared" si="35" ref="C205:C268">SUM(D205:O205)</f>
        <v>4683</v>
      </c>
      <c r="D205" s="32">
        <v>106</v>
      </c>
      <c r="E205" s="32">
        <v>534</v>
      </c>
      <c r="F205" s="32">
        <v>534</v>
      </c>
      <c r="G205" s="32">
        <v>0</v>
      </c>
      <c r="H205" s="32">
        <v>53</v>
      </c>
      <c r="I205" s="32">
        <v>53</v>
      </c>
      <c r="J205" s="32">
        <v>53</v>
      </c>
      <c r="K205" s="32">
        <v>213</v>
      </c>
      <c r="L205" s="32">
        <v>53</v>
      </c>
      <c r="M205" s="32">
        <v>213</v>
      </c>
      <c r="N205" s="32">
        <v>1354</v>
      </c>
      <c r="O205" s="32">
        <v>1517</v>
      </c>
    </row>
    <row r="206" spans="1:15" s="3" customFormat="1" ht="15" customHeight="1">
      <c r="A206" s="54" t="s">
        <v>463</v>
      </c>
      <c r="B206" s="1" t="s">
        <v>150</v>
      </c>
      <c r="C206" s="32">
        <f t="shared" si="35"/>
        <v>45761.82</v>
      </c>
      <c r="D206" s="32">
        <v>4791.82</v>
      </c>
      <c r="E206" s="32">
        <v>4741</v>
      </c>
      <c r="F206" s="32">
        <v>4206</v>
      </c>
      <c r="G206" s="32">
        <v>4435</v>
      </c>
      <c r="H206" s="32">
        <v>2829</v>
      </c>
      <c r="I206" s="32">
        <v>2370</v>
      </c>
      <c r="J206" s="32">
        <v>6500</v>
      </c>
      <c r="K206" s="32">
        <v>5888</v>
      </c>
      <c r="L206" s="32">
        <v>2676</v>
      </c>
      <c r="M206" s="32">
        <v>3365</v>
      </c>
      <c r="N206" s="32">
        <v>2026</v>
      </c>
      <c r="O206" s="32">
        <v>1934</v>
      </c>
    </row>
    <row r="207" spans="1:15" s="3" customFormat="1" ht="15" customHeight="1">
      <c r="A207" s="54" t="s">
        <v>464</v>
      </c>
      <c r="B207" s="1" t="s">
        <v>151</v>
      </c>
      <c r="C207" s="32">
        <f t="shared" si="35"/>
        <v>50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32">
        <v>0</v>
      </c>
      <c r="O207" s="32">
        <v>50</v>
      </c>
    </row>
    <row r="208" spans="1:15" s="3" customFormat="1" ht="15" customHeight="1">
      <c r="A208" s="54" t="s">
        <v>465</v>
      </c>
      <c r="B208" s="1" t="s">
        <v>627</v>
      </c>
      <c r="C208" s="32">
        <f t="shared" si="35"/>
        <v>795</v>
      </c>
      <c r="D208" s="32">
        <v>0</v>
      </c>
      <c r="E208" s="32">
        <v>37</v>
      </c>
      <c r="F208" s="32">
        <v>113</v>
      </c>
      <c r="G208" s="32">
        <v>75</v>
      </c>
      <c r="H208" s="32">
        <v>37</v>
      </c>
      <c r="I208" s="32">
        <v>113</v>
      </c>
      <c r="J208" s="32">
        <v>37</v>
      </c>
      <c r="K208" s="32">
        <v>37</v>
      </c>
      <c r="L208" s="32">
        <v>0</v>
      </c>
      <c r="M208" s="32">
        <v>37</v>
      </c>
      <c r="N208" s="32">
        <v>234</v>
      </c>
      <c r="O208" s="32">
        <v>75</v>
      </c>
    </row>
    <row r="209" spans="1:15" s="3" customFormat="1" ht="15" customHeight="1">
      <c r="A209" s="54" t="s">
        <v>466</v>
      </c>
      <c r="B209" s="1" t="s">
        <v>152</v>
      </c>
      <c r="C209" s="32">
        <f t="shared" si="35"/>
        <v>65624</v>
      </c>
      <c r="D209" s="32">
        <v>3756</v>
      </c>
      <c r="E209" s="32">
        <v>4117</v>
      </c>
      <c r="F209" s="32">
        <v>4262</v>
      </c>
      <c r="G209" s="32">
        <v>3539</v>
      </c>
      <c r="H209" s="32">
        <v>5129</v>
      </c>
      <c r="I209" s="32">
        <v>4189</v>
      </c>
      <c r="J209" s="32">
        <v>7007</v>
      </c>
      <c r="K209" s="32">
        <v>5490</v>
      </c>
      <c r="L209" s="32">
        <v>7512</v>
      </c>
      <c r="M209" s="32">
        <v>7296</v>
      </c>
      <c r="N209" s="32">
        <v>5959</v>
      </c>
      <c r="O209" s="32">
        <v>7368</v>
      </c>
    </row>
    <row r="210" spans="1:15" s="3" customFormat="1" ht="15" customHeight="1">
      <c r="A210" s="54" t="s">
        <v>467</v>
      </c>
      <c r="B210" s="1" t="s">
        <v>153</v>
      </c>
      <c r="C210" s="32">
        <f t="shared" si="35"/>
        <v>7790</v>
      </c>
      <c r="D210" s="32">
        <v>521</v>
      </c>
      <c r="E210" s="32">
        <v>256</v>
      </c>
      <c r="F210" s="32">
        <v>1798</v>
      </c>
      <c r="G210" s="32">
        <v>513</v>
      </c>
      <c r="H210" s="32">
        <v>0</v>
      </c>
      <c r="I210" s="32">
        <v>0</v>
      </c>
      <c r="J210" s="32">
        <v>256</v>
      </c>
      <c r="K210" s="32">
        <v>0</v>
      </c>
      <c r="L210" s="32">
        <v>0</v>
      </c>
      <c r="M210" s="32">
        <v>0</v>
      </c>
      <c r="N210" s="32">
        <v>1945</v>
      </c>
      <c r="O210" s="32">
        <v>2501</v>
      </c>
    </row>
    <row r="211" spans="1:15" s="3" customFormat="1" ht="15" customHeight="1">
      <c r="A211" s="54" t="s">
        <v>468</v>
      </c>
      <c r="B211" s="1" t="s">
        <v>154</v>
      </c>
      <c r="C211" s="32">
        <f t="shared" si="35"/>
        <v>1828</v>
      </c>
      <c r="D211" s="32">
        <v>0</v>
      </c>
      <c r="E211" s="32">
        <v>152</v>
      </c>
      <c r="F211" s="32">
        <v>152</v>
      </c>
      <c r="G211" s="32">
        <v>305</v>
      </c>
      <c r="H211" s="32">
        <v>305</v>
      </c>
      <c r="I211" s="32">
        <v>305</v>
      </c>
      <c r="J211" s="32">
        <v>152</v>
      </c>
      <c r="K211" s="32">
        <v>0</v>
      </c>
      <c r="L211" s="32">
        <v>305</v>
      </c>
      <c r="M211" s="32">
        <v>152</v>
      </c>
      <c r="N211" s="32">
        <v>0</v>
      </c>
      <c r="O211" s="32">
        <v>0</v>
      </c>
    </row>
    <row r="212" spans="1:15" s="3" customFormat="1" ht="15" customHeight="1">
      <c r="A212" s="54" t="s">
        <v>469</v>
      </c>
      <c r="B212" s="1" t="s">
        <v>155</v>
      </c>
      <c r="C212" s="32">
        <f t="shared" si="35"/>
        <v>18050</v>
      </c>
      <c r="D212" s="32">
        <v>152</v>
      </c>
      <c r="E212" s="32">
        <v>152</v>
      </c>
      <c r="F212" s="32">
        <v>76</v>
      </c>
      <c r="G212" s="32">
        <v>994</v>
      </c>
      <c r="H212" s="32">
        <v>3135</v>
      </c>
      <c r="I212" s="32">
        <v>2064</v>
      </c>
      <c r="J212" s="32">
        <v>1606</v>
      </c>
      <c r="K212" s="32">
        <v>5659</v>
      </c>
      <c r="L212" s="32">
        <v>3059</v>
      </c>
      <c r="M212" s="32">
        <v>607</v>
      </c>
      <c r="N212" s="32">
        <v>234</v>
      </c>
      <c r="O212" s="32">
        <v>312</v>
      </c>
    </row>
    <row r="213" spans="1:15" s="3" customFormat="1" ht="15" customHeight="1">
      <c r="A213" s="54" t="s">
        <v>470</v>
      </c>
      <c r="B213" s="1" t="s">
        <v>156</v>
      </c>
      <c r="C213" s="32">
        <f t="shared" si="35"/>
        <v>13355</v>
      </c>
      <c r="D213" s="32">
        <v>458</v>
      </c>
      <c r="E213" s="32">
        <v>1988</v>
      </c>
      <c r="F213" s="32">
        <v>611</v>
      </c>
      <c r="G213" s="32">
        <v>1682</v>
      </c>
      <c r="H213" s="32">
        <v>1223</v>
      </c>
      <c r="I213" s="32">
        <v>2294</v>
      </c>
      <c r="J213" s="32">
        <v>1070</v>
      </c>
      <c r="K213" s="32">
        <v>458</v>
      </c>
      <c r="L213" s="32">
        <v>305</v>
      </c>
      <c r="M213" s="32">
        <v>611</v>
      </c>
      <c r="N213" s="32">
        <v>1562</v>
      </c>
      <c r="O213" s="32">
        <v>1093</v>
      </c>
    </row>
    <row r="214" spans="1:15" s="3" customFormat="1" ht="15" customHeight="1">
      <c r="A214" s="54" t="s">
        <v>471</v>
      </c>
      <c r="B214" s="1" t="s">
        <v>157</v>
      </c>
      <c r="C214" s="32">
        <f t="shared" si="35"/>
        <v>1</v>
      </c>
      <c r="D214" s="32">
        <v>1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32">
        <v>0</v>
      </c>
      <c r="O214" s="32">
        <v>0</v>
      </c>
    </row>
    <row r="215" spans="1:15" s="3" customFormat="1" ht="15" customHeight="1">
      <c r="A215" s="54" t="s">
        <v>472</v>
      </c>
      <c r="B215" s="1" t="s">
        <v>158</v>
      </c>
      <c r="C215" s="32">
        <f t="shared" si="35"/>
        <v>11285</v>
      </c>
      <c r="D215" s="32">
        <v>1561</v>
      </c>
      <c r="E215" s="32">
        <v>1309</v>
      </c>
      <c r="F215" s="32">
        <v>911</v>
      </c>
      <c r="G215" s="32">
        <v>654</v>
      </c>
      <c r="H215" s="32">
        <v>484</v>
      </c>
      <c r="I215" s="32">
        <v>854</v>
      </c>
      <c r="J215" s="32">
        <v>911</v>
      </c>
      <c r="K215" s="32">
        <v>1138</v>
      </c>
      <c r="L215" s="32">
        <v>1281</v>
      </c>
      <c r="M215" s="32">
        <v>1138</v>
      </c>
      <c r="N215" s="32">
        <v>464</v>
      </c>
      <c r="O215" s="32">
        <v>580</v>
      </c>
    </row>
    <row r="216" spans="1:15" s="3" customFormat="1" ht="15" customHeight="1">
      <c r="A216" s="54" t="s">
        <v>473</v>
      </c>
      <c r="B216" s="1" t="s">
        <v>159</v>
      </c>
      <c r="C216" s="32">
        <f t="shared" si="35"/>
        <v>4136829</v>
      </c>
      <c r="D216" s="32">
        <v>599609</v>
      </c>
      <c r="E216" s="32">
        <v>451929</v>
      </c>
      <c r="F216" s="32">
        <v>576476</v>
      </c>
      <c r="G216" s="32">
        <v>573646</v>
      </c>
      <c r="H216" s="32">
        <v>371531</v>
      </c>
      <c r="I216" s="32">
        <v>226601</v>
      </c>
      <c r="J216" s="32">
        <v>202732</v>
      </c>
      <c r="K216" s="32">
        <v>140717</v>
      </c>
      <c r="L216" s="32">
        <v>86061</v>
      </c>
      <c r="M216" s="32">
        <v>135488</v>
      </c>
      <c r="N216" s="32">
        <v>410659</v>
      </c>
      <c r="O216" s="32">
        <v>361380</v>
      </c>
    </row>
    <row r="217" spans="1:15" s="3" customFormat="1" ht="15" customHeight="1">
      <c r="A217" s="54" t="s">
        <v>474</v>
      </c>
      <c r="B217" s="1" t="s">
        <v>160</v>
      </c>
      <c r="C217" s="32">
        <f t="shared" si="35"/>
        <v>819021</v>
      </c>
      <c r="D217" s="32">
        <v>77035</v>
      </c>
      <c r="E217" s="32">
        <v>91086</v>
      </c>
      <c r="F217" s="32">
        <v>76522</v>
      </c>
      <c r="G217" s="32">
        <v>64245</v>
      </c>
      <c r="H217" s="32">
        <v>66156</v>
      </c>
      <c r="I217" s="32">
        <v>90259</v>
      </c>
      <c r="J217" s="32">
        <v>97513</v>
      </c>
      <c r="K217" s="32">
        <v>61761</v>
      </c>
      <c r="L217" s="32">
        <v>41013</v>
      </c>
      <c r="M217" s="32">
        <v>54987</v>
      </c>
      <c r="N217" s="32">
        <v>43723</v>
      </c>
      <c r="O217" s="32">
        <v>54721</v>
      </c>
    </row>
    <row r="218" spans="1:15" s="3" customFormat="1" ht="15" customHeight="1">
      <c r="A218" s="54" t="s">
        <v>475</v>
      </c>
      <c r="B218" s="1" t="s">
        <v>161</v>
      </c>
      <c r="C218" s="32">
        <f t="shared" si="35"/>
        <v>5219</v>
      </c>
      <c r="D218" s="32">
        <v>195</v>
      </c>
      <c r="E218" s="32">
        <v>290</v>
      </c>
      <c r="F218" s="32">
        <v>441</v>
      </c>
      <c r="G218" s="32">
        <v>385</v>
      </c>
      <c r="H218" s="32">
        <v>1020</v>
      </c>
      <c r="I218" s="32">
        <v>913</v>
      </c>
      <c r="J218" s="32">
        <v>586</v>
      </c>
      <c r="K218" s="32">
        <v>241</v>
      </c>
      <c r="L218" s="32">
        <v>491</v>
      </c>
      <c r="M218" s="32">
        <v>441</v>
      </c>
      <c r="N218" s="32">
        <v>0</v>
      </c>
      <c r="O218" s="32">
        <v>216</v>
      </c>
    </row>
    <row r="219" spans="1:15" s="3" customFormat="1" ht="15" customHeight="1">
      <c r="A219" s="54" t="s">
        <v>476</v>
      </c>
      <c r="B219" s="1" t="s">
        <v>162</v>
      </c>
      <c r="C219" s="32">
        <f t="shared" si="35"/>
        <v>101368</v>
      </c>
      <c r="D219" s="32">
        <v>1524</v>
      </c>
      <c r="E219" s="32">
        <v>8791</v>
      </c>
      <c r="F219" s="32">
        <v>8068</v>
      </c>
      <c r="G219" s="32">
        <v>8105</v>
      </c>
      <c r="H219" s="32">
        <v>7232</v>
      </c>
      <c r="I219" s="32">
        <v>13644</v>
      </c>
      <c r="J219" s="32">
        <v>10366</v>
      </c>
      <c r="K219" s="32">
        <v>8197</v>
      </c>
      <c r="L219" s="32">
        <v>9854</v>
      </c>
      <c r="M219" s="32">
        <v>11718</v>
      </c>
      <c r="N219" s="32">
        <v>6284</v>
      </c>
      <c r="O219" s="32">
        <v>7585</v>
      </c>
    </row>
    <row r="220" spans="1:15" s="3" customFormat="1" ht="15" customHeight="1">
      <c r="A220" s="54" t="s">
        <v>477</v>
      </c>
      <c r="B220" s="1" t="s">
        <v>163</v>
      </c>
      <c r="C220" s="32">
        <f t="shared" si="35"/>
        <v>2472068</v>
      </c>
      <c r="D220" s="32">
        <v>353197</v>
      </c>
      <c r="E220" s="32">
        <v>308371</v>
      </c>
      <c r="F220" s="32">
        <v>425252</v>
      </c>
      <c r="G220" s="32">
        <v>434994</v>
      </c>
      <c r="H220" s="32">
        <v>274104</v>
      </c>
      <c r="I220" s="32">
        <v>152461</v>
      </c>
      <c r="J220" s="32">
        <v>128798</v>
      </c>
      <c r="K220" s="32">
        <v>103282</v>
      </c>
      <c r="L220" s="32">
        <v>49459</v>
      </c>
      <c r="M220" s="32">
        <v>72273</v>
      </c>
      <c r="N220" s="32">
        <v>99922</v>
      </c>
      <c r="O220" s="32">
        <v>69955</v>
      </c>
    </row>
    <row r="221" spans="1:15" s="4" customFormat="1" ht="22.5">
      <c r="A221" s="9" t="s">
        <v>478</v>
      </c>
      <c r="B221" s="13" t="s">
        <v>164</v>
      </c>
      <c r="C221" s="45">
        <f aca="true" t="shared" si="36" ref="C221:O221">SUM(C222:C224)</f>
        <v>1</v>
      </c>
      <c r="D221" s="31">
        <f t="shared" si="36"/>
        <v>1</v>
      </c>
      <c r="E221" s="31">
        <f t="shared" si="36"/>
        <v>0</v>
      </c>
      <c r="F221" s="31">
        <f t="shared" si="36"/>
        <v>0</v>
      </c>
      <c r="G221" s="31">
        <f t="shared" si="36"/>
        <v>0</v>
      </c>
      <c r="H221" s="31">
        <f t="shared" si="36"/>
        <v>0</v>
      </c>
      <c r="I221" s="31">
        <f t="shared" si="36"/>
        <v>0</v>
      </c>
      <c r="J221" s="31">
        <f t="shared" si="36"/>
        <v>0</v>
      </c>
      <c r="K221" s="31">
        <f t="shared" si="36"/>
        <v>0</v>
      </c>
      <c r="L221" s="31">
        <f t="shared" si="36"/>
        <v>0</v>
      </c>
      <c r="M221" s="31">
        <f t="shared" si="36"/>
        <v>0</v>
      </c>
      <c r="N221" s="31">
        <f t="shared" si="36"/>
        <v>0</v>
      </c>
      <c r="O221" s="31">
        <f t="shared" si="36"/>
        <v>0</v>
      </c>
    </row>
    <row r="222" spans="1:15" s="3" customFormat="1" ht="15" customHeight="1">
      <c r="A222" s="54" t="s">
        <v>479</v>
      </c>
      <c r="B222" s="1" t="s">
        <v>165</v>
      </c>
      <c r="C222" s="32">
        <f t="shared" si="35"/>
        <v>0.33</v>
      </c>
      <c r="D222" s="32">
        <v>0.33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</row>
    <row r="223" spans="1:15" s="3" customFormat="1" ht="15" customHeight="1">
      <c r="A223" s="54" t="s">
        <v>480</v>
      </c>
      <c r="B223" s="1" t="s">
        <v>166</v>
      </c>
      <c r="C223" s="32">
        <f t="shared" si="35"/>
        <v>0.33</v>
      </c>
      <c r="D223" s="32">
        <v>0.33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</row>
    <row r="224" spans="1:15" s="3" customFormat="1" ht="15" customHeight="1">
      <c r="A224" s="54" t="s">
        <v>481</v>
      </c>
      <c r="B224" s="1" t="s">
        <v>167</v>
      </c>
      <c r="C224" s="32">
        <f t="shared" si="35"/>
        <v>0.34</v>
      </c>
      <c r="D224" s="32">
        <v>0.34</v>
      </c>
      <c r="E224" s="32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</row>
    <row r="225" spans="1:15" s="4" customFormat="1" ht="15" customHeight="1">
      <c r="A225" s="9" t="s">
        <v>482</v>
      </c>
      <c r="B225" s="13" t="s">
        <v>168</v>
      </c>
      <c r="C225" s="45">
        <f aca="true" t="shared" si="37" ref="C225:O225">SUM(C226:C227)</f>
        <v>3358.62</v>
      </c>
      <c r="D225" s="31">
        <f t="shared" si="37"/>
        <v>0</v>
      </c>
      <c r="E225" s="31">
        <f t="shared" si="37"/>
        <v>0</v>
      </c>
      <c r="F225" s="31">
        <f t="shared" si="37"/>
        <v>1149.62</v>
      </c>
      <c r="G225" s="31">
        <f t="shared" si="37"/>
        <v>0</v>
      </c>
      <c r="H225" s="31">
        <f t="shared" si="37"/>
        <v>0</v>
      </c>
      <c r="I225" s="31">
        <f t="shared" si="37"/>
        <v>0</v>
      </c>
      <c r="J225" s="31">
        <f t="shared" si="37"/>
        <v>0</v>
      </c>
      <c r="K225" s="31">
        <f t="shared" si="37"/>
        <v>0</v>
      </c>
      <c r="L225" s="31">
        <f t="shared" si="37"/>
        <v>1445</v>
      </c>
      <c r="M225" s="31">
        <f t="shared" si="37"/>
        <v>764</v>
      </c>
      <c r="N225" s="31">
        <f t="shared" si="37"/>
        <v>0</v>
      </c>
      <c r="O225" s="31">
        <f t="shared" si="37"/>
        <v>0</v>
      </c>
    </row>
    <row r="226" spans="1:15" s="3" customFormat="1" ht="15" customHeight="1">
      <c r="A226" s="54" t="s">
        <v>483</v>
      </c>
      <c r="B226" s="1" t="s">
        <v>647</v>
      </c>
      <c r="C226" s="32">
        <f t="shared" si="35"/>
        <v>2593.62</v>
      </c>
      <c r="D226" s="32">
        <v>0</v>
      </c>
      <c r="E226" s="32">
        <v>0</v>
      </c>
      <c r="F226" s="32">
        <v>1149.62</v>
      </c>
      <c r="G226" s="32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680</v>
      </c>
      <c r="M226" s="32">
        <v>764</v>
      </c>
      <c r="N226" s="32">
        <v>0</v>
      </c>
      <c r="O226" s="32">
        <v>0</v>
      </c>
    </row>
    <row r="227" spans="1:15" s="3" customFormat="1" ht="15" customHeight="1">
      <c r="A227" s="54" t="s">
        <v>484</v>
      </c>
      <c r="B227" s="1" t="s">
        <v>169</v>
      </c>
      <c r="C227" s="32">
        <f t="shared" si="35"/>
        <v>765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765</v>
      </c>
      <c r="M227" s="32">
        <v>0</v>
      </c>
      <c r="N227" s="32">
        <v>0</v>
      </c>
      <c r="O227" s="32">
        <v>0</v>
      </c>
    </row>
    <row r="228" spans="1:15" s="4" customFormat="1" ht="15" customHeight="1">
      <c r="A228" s="9" t="s">
        <v>485</v>
      </c>
      <c r="B228" s="13" t="s">
        <v>170</v>
      </c>
      <c r="C228" s="45">
        <f aca="true" t="shared" si="38" ref="C228:O228">SUM(C229:C230)</f>
        <v>1055307.4100000001</v>
      </c>
      <c r="D228" s="31">
        <f t="shared" si="38"/>
        <v>170932.41</v>
      </c>
      <c r="E228" s="31">
        <f t="shared" si="38"/>
        <v>190903</v>
      </c>
      <c r="F228" s="31">
        <f t="shared" si="38"/>
        <v>95529</v>
      </c>
      <c r="G228" s="31">
        <f t="shared" si="38"/>
        <v>76053</v>
      </c>
      <c r="H228" s="31">
        <f t="shared" si="38"/>
        <v>68095</v>
      </c>
      <c r="I228" s="31">
        <f t="shared" si="38"/>
        <v>69147</v>
      </c>
      <c r="J228" s="31">
        <f t="shared" si="38"/>
        <v>82518</v>
      </c>
      <c r="K228" s="31">
        <f t="shared" si="38"/>
        <v>80683</v>
      </c>
      <c r="L228" s="31">
        <f t="shared" si="38"/>
        <v>43722</v>
      </c>
      <c r="M228" s="31">
        <f t="shared" si="38"/>
        <v>53837</v>
      </c>
      <c r="N228" s="31">
        <f t="shared" si="38"/>
        <v>60466</v>
      </c>
      <c r="O228" s="31">
        <f t="shared" si="38"/>
        <v>63422</v>
      </c>
    </row>
    <row r="229" spans="1:15" s="3" customFormat="1" ht="15" customHeight="1">
      <c r="A229" s="54" t="s">
        <v>486</v>
      </c>
      <c r="B229" s="1" t="s">
        <v>171</v>
      </c>
      <c r="C229" s="32">
        <f t="shared" si="35"/>
        <v>268617.41000000003</v>
      </c>
      <c r="D229" s="32">
        <v>32044.41</v>
      </c>
      <c r="E229" s="32">
        <v>48051</v>
      </c>
      <c r="F229" s="32">
        <v>57873</v>
      </c>
      <c r="G229" s="32">
        <v>12164</v>
      </c>
      <c r="H229" s="32">
        <v>18434</v>
      </c>
      <c r="I229" s="32">
        <v>17528</v>
      </c>
      <c r="J229" s="32">
        <v>24025</v>
      </c>
      <c r="K229" s="32">
        <v>15790</v>
      </c>
      <c r="L229" s="32">
        <v>11937</v>
      </c>
      <c r="M229" s="32">
        <v>29087</v>
      </c>
      <c r="N229" s="32">
        <v>842</v>
      </c>
      <c r="O229" s="32">
        <v>842</v>
      </c>
    </row>
    <row r="230" spans="1:15" s="3" customFormat="1" ht="15" customHeight="1">
      <c r="A230" s="54" t="s">
        <v>487</v>
      </c>
      <c r="B230" s="1" t="s">
        <v>172</v>
      </c>
      <c r="C230" s="32">
        <f t="shared" si="35"/>
        <v>786690</v>
      </c>
      <c r="D230" s="32">
        <v>138888</v>
      </c>
      <c r="E230" s="32">
        <v>142852</v>
      </c>
      <c r="F230" s="32">
        <v>37656</v>
      </c>
      <c r="G230" s="32">
        <v>63889</v>
      </c>
      <c r="H230" s="32">
        <v>49661</v>
      </c>
      <c r="I230" s="32">
        <v>51619</v>
      </c>
      <c r="J230" s="32">
        <v>58493</v>
      </c>
      <c r="K230" s="32">
        <v>64893</v>
      </c>
      <c r="L230" s="32">
        <v>31785</v>
      </c>
      <c r="M230" s="32">
        <v>24750</v>
      </c>
      <c r="N230" s="32">
        <v>59624</v>
      </c>
      <c r="O230" s="32">
        <v>62580</v>
      </c>
    </row>
    <row r="231" spans="1:15" s="4" customFormat="1" ht="15" customHeight="1">
      <c r="A231" s="8" t="s">
        <v>488</v>
      </c>
      <c r="B231" s="11" t="s">
        <v>178</v>
      </c>
      <c r="C231" s="47">
        <f aca="true" t="shared" si="39" ref="C231:O231">+C232</f>
        <v>1298754.78</v>
      </c>
      <c r="D231" s="30">
        <f t="shared" si="39"/>
        <v>5692.78</v>
      </c>
      <c r="E231" s="30">
        <f t="shared" si="39"/>
        <v>66408</v>
      </c>
      <c r="F231" s="30">
        <f t="shared" si="39"/>
        <v>73332</v>
      </c>
      <c r="G231" s="30">
        <f t="shared" si="39"/>
        <v>10945</v>
      </c>
      <c r="H231" s="30">
        <f t="shared" si="39"/>
        <v>15665</v>
      </c>
      <c r="I231" s="30">
        <f t="shared" si="39"/>
        <v>21773</v>
      </c>
      <c r="J231" s="30">
        <f t="shared" si="39"/>
        <v>250470</v>
      </c>
      <c r="K231" s="30">
        <f t="shared" si="39"/>
        <v>158447</v>
      </c>
      <c r="L231" s="30">
        <f t="shared" si="39"/>
        <v>339400</v>
      </c>
      <c r="M231" s="30">
        <f t="shared" si="39"/>
        <v>302331</v>
      </c>
      <c r="N231" s="30">
        <f t="shared" si="39"/>
        <v>26952</v>
      </c>
      <c r="O231" s="30">
        <f t="shared" si="39"/>
        <v>27339</v>
      </c>
    </row>
    <row r="232" spans="1:15" s="4" customFormat="1" ht="15" customHeight="1">
      <c r="A232" s="9" t="s">
        <v>489</v>
      </c>
      <c r="B232" s="13" t="s">
        <v>173</v>
      </c>
      <c r="C232" s="45">
        <f>SUM(C233:C237)</f>
        <v>1298754.78</v>
      </c>
      <c r="D232" s="31">
        <f aca="true" t="shared" si="40" ref="D232:O232">SUM(D233:D237)</f>
        <v>5692.78</v>
      </c>
      <c r="E232" s="31">
        <f t="shared" si="40"/>
        <v>66408</v>
      </c>
      <c r="F232" s="31">
        <f t="shared" si="40"/>
        <v>73332</v>
      </c>
      <c r="G232" s="31">
        <f t="shared" si="40"/>
        <v>10945</v>
      </c>
      <c r="H232" s="31">
        <f t="shared" si="40"/>
        <v>15665</v>
      </c>
      <c r="I232" s="31">
        <f t="shared" si="40"/>
        <v>21773</v>
      </c>
      <c r="J232" s="31">
        <f t="shared" si="40"/>
        <v>250470</v>
      </c>
      <c r="K232" s="31">
        <f t="shared" si="40"/>
        <v>158447</v>
      </c>
      <c r="L232" s="31">
        <f t="shared" si="40"/>
        <v>339400</v>
      </c>
      <c r="M232" s="31">
        <f t="shared" si="40"/>
        <v>302331</v>
      </c>
      <c r="N232" s="31">
        <f t="shared" si="40"/>
        <v>26952</v>
      </c>
      <c r="O232" s="31">
        <f t="shared" si="40"/>
        <v>27339</v>
      </c>
    </row>
    <row r="233" spans="1:15" s="3" customFormat="1" ht="15" customHeight="1">
      <c r="A233" s="54" t="s">
        <v>490</v>
      </c>
      <c r="B233" s="1" t="s">
        <v>174</v>
      </c>
      <c r="C233" s="32">
        <f t="shared" si="35"/>
        <v>28380</v>
      </c>
      <c r="D233" s="32">
        <v>0</v>
      </c>
      <c r="E233" s="32">
        <v>0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32">
        <v>14190</v>
      </c>
      <c r="O233" s="32">
        <v>14190</v>
      </c>
    </row>
    <row r="234" spans="1:15" s="3" customFormat="1" ht="15" customHeight="1">
      <c r="A234" s="54" t="s">
        <v>491</v>
      </c>
      <c r="B234" s="1" t="s">
        <v>175</v>
      </c>
      <c r="C234" s="32">
        <f t="shared" si="35"/>
        <v>177003.78</v>
      </c>
      <c r="D234" s="32">
        <v>5692.78</v>
      </c>
      <c r="E234" s="32">
        <v>64138</v>
      </c>
      <c r="F234" s="32">
        <v>52219</v>
      </c>
      <c r="G234" s="32">
        <v>4540</v>
      </c>
      <c r="H234" s="32">
        <v>11352</v>
      </c>
      <c r="I234" s="32">
        <v>5676</v>
      </c>
      <c r="J234" s="32">
        <v>4540</v>
      </c>
      <c r="K234" s="32">
        <v>2270</v>
      </c>
      <c r="L234" s="32">
        <v>3405</v>
      </c>
      <c r="M234" s="32">
        <v>6811</v>
      </c>
      <c r="N234" s="32">
        <v>8180</v>
      </c>
      <c r="O234" s="32">
        <v>8180</v>
      </c>
    </row>
    <row r="235" spans="1:15" s="3" customFormat="1" ht="15" customHeight="1">
      <c r="A235" s="54" t="s">
        <v>492</v>
      </c>
      <c r="B235" s="1" t="s">
        <v>176</v>
      </c>
      <c r="C235" s="32">
        <f t="shared" si="35"/>
        <v>61039</v>
      </c>
      <c r="D235" s="32">
        <v>0</v>
      </c>
      <c r="E235" s="32">
        <v>1135</v>
      </c>
      <c r="F235" s="32">
        <v>20433</v>
      </c>
      <c r="G235" s="32">
        <v>5676</v>
      </c>
      <c r="H235" s="32">
        <v>1135</v>
      </c>
      <c r="I235" s="32">
        <v>10216</v>
      </c>
      <c r="J235" s="32">
        <v>3405</v>
      </c>
      <c r="K235" s="32">
        <v>4540</v>
      </c>
      <c r="L235" s="32">
        <v>2270</v>
      </c>
      <c r="M235" s="32">
        <v>3405</v>
      </c>
      <c r="N235" s="32">
        <v>3948</v>
      </c>
      <c r="O235" s="32">
        <v>4876</v>
      </c>
    </row>
    <row r="236" spans="1:15" s="3" customFormat="1" ht="15" customHeight="1">
      <c r="A236" s="54" t="s">
        <v>493</v>
      </c>
      <c r="B236" s="1" t="s">
        <v>177</v>
      </c>
      <c r="C236" s="32">
        <f t="shared" si="35"/>
        <v>3136</v>
      </c>
      <c r="D236" s="32">
        <v>0</v>
      </c>
      <c r="E236" s="32">
        <v>1135</v>
      </c>
      <c r="F236" s="32">
        <v>680</v>
      </c>
      <c r="G236" s="32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1135</v>
      </c>
      <c r="M236" s="32">
        <v>0</v>
      </c>
      <c r="N236" s="32">
        <v>93</v>
      </c>
      <c r="O236" s="32">
        <v>93</v>
      </c>
    </row>
    <row r="237" spans="1:15" s="3" customFormat="1" ht="15" customHeight="1">
      <c r="A237" s="54" t="s">
        <v>494</v>
      </c>
      <c r="B237" s="1" t="s">
        <v>178</v>
      </c>
      <c r="C237" s="32">
        <f t="shared" si="35"/>
        <v>1029196</v>
      </c>
      <c r="D237" s="32">
        <v>0</v>
      </c>
      <c r="E237" s="32">
        <v>0</v>
      </c>
      <c r="F237" s="32">
        <v>0</v>
      </c>
      <c r="G237" s="32">
        <v>729</v>
      </c>
      <c r="H237" s="32">
        <v>3178</v>
      </c>
      <c r="I237" s="32">
        <v>5881</v>
      </c>
      <c r="J237" s="32">
        <v>242525</v>
      </c>
      <c r="K237" s="32">
        <v>151637</v>
      </c>
      <c r="L237" s="32">
        <v>332590</v>
      </c>
      <c r="M237" s="32">
        <v>292115</v>
      </c>
      <c r="N237" s="32">
        <v>541</v>
      </c>
      <c r="O237" s="32">
        <v>0</v>
      </c>
    </row>
    <row r="238" spans="1:15" s="4" customFormat="1" ht="15" customHeight="1">
      <c r="A238" s="6" t="s">
        <v>495</v>
      </c>
      <c r="B238" s="5" t="s">
        <v>269</v>
      </c>
      <c r="C238" s="46">
        <f aca="true" t="shared" si="41" ref="C238:O238">+C239</f>
        <v>5492482.76</v>
      </c>
      <c r="D238" s="29">
        <f t="shared" si="41"/>
        <v>199986.76</v>
      </c>
      <c r="E238" s="29">
        <f t="shared" si="41"/>
        <v>58336</v>
      </c>
      <c r="F238" s="29">
        <f t="shared" si="41"/>
        <v>119963</v>
      </c>
      <c r="G238" s="29">
        <f t="shared" si="41"/>
        <v>458283</v>
      </c>
      <c r="H238" s="29">
        <f t="shared" si="41"/>
        <v>221246</v>
      </c>
      <c r="I238" s="29">
        <f t="shared" si="41"/>
        <v>123296</v>
      </c>
      <c r="J238" s="29">
        <f t="shared" si="41"/>
        <v>233620</v>
      </c>
      <c r="K238" s="29">
        <f t="shared" si="41"/>
        <v>243960</v>
      </c>
      <c r="L238" s="29">
        <f t="shared" si="41"/>
        <v>3395337</v>
      </c>
      <c r="M238" s="29">
        <f t="shared" si="41"/>
        <v>131984</v>
      </c>
      <c r="N238" s="29">
        <f t="shared" si="41"/>
        <v>157364</v>
      </c>
      <c r="O238" s="29">
        <f t="shared" si="41"/>
        <v>149107</v>
      </c>
    </row>
    <row r="239" spans="1:15" s="4" customFormat="1" ht="15" customHeight="1">
      <c r="A239" s="8" t="s">
        <v>496</v>
      </c>
      <c r="B239" s="11" t="s">
        <v>269</v>
      </c>
      <c r="C239" s="47">
        <f aca="true" t="shared" si="42" ref="C239:O239">+C240+C245</f>
        <v>5492482.76</v>
      </c>
      <c r="D239" s="30">
        <f t="shared" si="42"/>
        <v>199986.76</v>
      </c>
      <c r="E239" s="30">
        <f t="shared" si="42"/>
        <v>58336</v>
      </c>
      <c r="F239" s="30">
        <f t="shared" si="42"/>
        <v>119963</v>
      </c>
      <c r="G239" s="30">
        <f t="shared" si="42"/>
        <v>458283</v>
      </c>
      <c r="H239" s="30">
        <f t="shared" si="42"/>
        <v>221246</v>
      </c>
      <c r="I239" s="30">
        <f t="shared" si="42"/>
        <v>123296</v>
      </c>
      <c r="J239" s="30">
        <f t="shared" si="42"/>
        <v>233620</v>
      </c>
      <c r="K239" s="30">
        <f t="shared" si="42"/>
        <v>243960</v>
      </c>
      <c r="L239" s="30">
        <f t="shared" si="42"/>
        <v>3395337</v>
      </c>
      <c r="M239" s="30">
        <f t="shared" si="42"/>
        <v>131984</v>
      </c>
      <c r="N239" s="30">
        <f t="shared" si="42"/>
        <v>157364</v>
      </c>
      <c r="O239" s="30">
        <f t="shared" si="42"/>
        <v>149107</v>
      </c>
    </row>
    <row r="240" spans="1:15" s="4" customFormat="1" ht="15" customHeight="1">
      <c r="A240" s="9" t="s">
        <v>497</v>
      </c>
      <c r="B240" s="13" t="s">
        <v>179</v>
      </c>
      <c r="C240" s="45">
        <f aca="true" t="shared" si="43" ref="C240:O240">SUM(C241:C244)</f>
        <v>5326540.78</v>
      </c>
      <c r="D240" s="31">
        <f t="shared" si="43"/>
        <v>199091.78</v>
      </c>
      <c r="E240" s="31">
        <f t="shared" si="43"/>
        <v>58336</v>
      </c>
      <c r="F240" s="31">
        <f t="shared" si="43"/>
        <v>114037</v>
      </c>
      <c r="G240" s="31">
        <f t="shared" si="43"/>
        <v>446054</v>
      </c>
      <c r="H240" s="31">
        <f t="shared" si="43"/>
        <v>201717</v>
      </c>
      <c r="I240" s="31">
        <f t="shared" si="43"/>
        <v>118752</v>
      </c>
      <c r="J240" s="31">
        <f t="shared" si="43"/>
        <v>229569</v>
      </c>
      <c r="K240" s="31">
        <f t="shared" si="43"/>
        <v>243387</v>
      </c>
      <c r="L240" s="31">
        <f t="shared" si="43"/>
        <v>3394126</v>
      </c>
      <c r="M240" s="31">
        <f t="shared" si="43"/>
        <v>119300</v>
      </c>
      <c r="N240" s="31">
        <f t="shared" si="43"/>
        <v>106040</v>
      </c>
      <c r="O240" s="31">
        <f t="shared" si="43"/>
        <v>96131</v>
      </c>
    </row>
    <row r="241" spans="1:15" s="3" customFormat="1" ht="15" customHeight="1">
      <c r="A241" s="54" t="s">
        <v>498</v>
      </c>
      <c r="B241" s="1" t="s">
        <v>180</v>
      </c>
      <c r="C241" s="32">
        <f t="shared" si="35"/>
        <v>4394553.78</v>
      </c>
      <c r="D241" s="32">
        <v>145314.78</v>
      </c>
      <c r="E241" s="32">
        <v>687</v>
      </c>
      <c r="F241" s="32">
        <v>30562</v>
      </c>
      <c r="G241" s="32">
        <v>368929</v>
      </c>
      <c r="H241" s="32">
        <v>116594</v>
      </c>
      <c r="I241" s="32">
        <v>35708</v>
      </c>
      <c r="J241" s="32">
        <v>139683</v>
      </c>
      <c r="K241" s="32">
        <v>190676</v>
      </c>
      <c r="L241" s="32">
        <v>3245486</v>
      </c>
      <c r="M241" s="32">
        <v>65287</v>
      </c>
      <c r="N241" s="32">
        <v>32768</v>
      </c>
      <c r="O241" s="32">
        <v>22859</v>
      </c>
    </row>
    <row r="242" spans="1:15" s="3" customFormat="1" ht="15" customHeight="1">
      <c r="A242" s="54" t="s">
        <v>499</v>
      </c>
      <c r="B242" s="1" t="s">
        <v>181</v>
      </c>
      <c r="C242" s="32">
        <f t="shared" si="35"/>
        <v>899548</v>
      </c>
      <c r="D242" s="32">
        <v>53776</v>
      </c>
      <c r="E242" s="32">
        <v>57649</v>
      </c>
      <c r="F242" s="32">
        <v>83475</v>
      </c>
      <c r="G242" s="32">
        <v>77125</v>
      </c>
      <c r="H242" s="32">
        <v>85123</v>
      </c>
      <c r="I242" s="32">
        <v>83044</v>
      </c>
      <c r="J242" s="32">
        <v>89886</v>
      </c>
      <c r="K242" s="32">
        <v>52711</v>
      </c>
      <c r="L242" s="32">
        <v>120528</v>
      </c>
      <c r="M242" s="32">
        <v>51751</v>
      </c>
      <c r="N242" s="32">
        <v>72240</v>
      </c>
      <c r="O242" s="32">
        <v>72240</v>
      </c>
    </row>
    <row r="243" spans="1:15" s="3" customFormat="1" ht="15" customHeight="1">
      <c r="A243" s="54" t="s">
        <v>500</v>
      </c>
      <c r="B243" s="1" t="s">
        <v>182</v>
      </c>
      <c r="C243" s="32">
        <f t="shared" si="35"/>
        <v>1</v>
      </c>
      <c r="D243" s="32">
        <v>1</v>
      </c>
      <c r="E243" s="32">
        <v>0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32">
        <v>0</v>
      </c>
      <c r="O243" s="32">
        <v>0</v>
      </c>
    </row>
    <row r="244" spans="1:15" s="3" customFormat="1" ht="15" customHeight="1">
      <c r="A244" s="54" t="s">
        <v>501</v>
      </c>
      <c r="B244" s="1" t="s">
        <v>183</v>
      </c>
      <c r="C244" s="32">
        <f t="shared" si="35"/>
        <v>32438</v>
      </c>
      <c r="D244" s="32">
        <v>0</v>
      </c>
      <c r="E244" s="32">
        <v>0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28112</v>
      </c>
      <c r="M244" s="32">
        <v>2262</v>
      </c>
      <c r="N244" s="32">
        <v>1032</v>
      </c>
      <c r="O244" s="32">
        <v>1032</v>
      </c>
    </row>
    <row r="245" spans="1:15" s="4" customFormat="1" ht="15" customHeight="1">
      <c r="A245" s="9" t="s">
        <v>502</v>
      </c>
      <c r="B245" s="13" t="s">
        <v>184</v>
      </c>
      <c r="C245" s="45">
        <f aca="true" t="shared" si="44" ref="C245:O245">SUM(C246:C248)</f>
        <v>165941.97999999998</v>
      </c>
      <c r="D245" s="31">
        <f t="shared" si="44"/>
        <v>894.98</v>
      </c>
      <c r="E245" s="31">
        <f t="shared" si="44"/>
        <v>0</v>
      </c>
      <c r="F245" s="31">
        <f t="shared" si="44"/>
        <v>5926</v>
      </c>
      <c r="G245" s="31">
        <f t="shared" si="44"/>
        <v>12229</v>
      </c>
      <c r="H245" s="31">
        <f t="shared" si="44"/>
        <v>19529</v>
      </c>
      <c r="I245" s="31">
        <f t="shared" si="44"/>
        <v>4544</v>
      </c>
      <c r="J245" s="31">
        <f t="shared" si="44"/>
        <v>4051</v>
      </c>
      <c r="K245" s="31">
        <f t="shared" si="44"/>
        <v>573</v>
      </c>
      <c r="L245" s="31">
        <f t="shared" si="44"/>
        <v>1211</v>
      </c>
      <c r="M245" s="31">
        <f t="shared" si="44"/>
        <v>12684</v>
      </c>
      <c r="N245" s="31">
        <f t="shared" si="44"/>
        <v>51324</v>
      </c>
      <c r="O245" s="31">
        <f t="shared" si="44"/>
        <v>52976</v>
      </c>
    </row>
    <row r="246" spans="1:15" s="3" customFormat="1" ht="15" customHeight="1">
      <c r="A246" s="54" t="s">
        <v>503</v>
      </c>
      <c r="B246" s="1" t="s">
        <v>185</v>
      </c>
      <c r="C246" s="32">
        <f t="shared" si="35"/>
        <v>131265.97999999998</v>
      </c>
      <c r="D246" s="32">
        <v>893.98</v>
      </c>
      <c r="E246" s="32">
        <v>0</v>
      </c>
      <c r="F246" s="32">
        <v>5926</v>
      </c>
      <c r="G246" s="32">
        <v>12229</v>
      </c>
      <c r="H246" s="32">
        <v>19529</v>
      </c>
      <c r="I246" s="32">
        <v>4544</v>
      </c>
      <c r="J246" s="32">
        <v>4051</v>
      </c>
      <c r="K246" s="32">
        <v>573</v>
      </c>
      <c r="L246" s="32">
        <v>1211</v>
      </c>
      <c r="M246" s="32">
        <v>12684</v>
      </c>
      <c r="N246" s="32">
        <v>32903</v>
      </c>
      <c r="O246" s="32">
        <v>36722</v>
      </c>
    </row>
    <row r="247" spans="1:15" s="3" customFormat="1" ht="15" customHeight="1">
      <c r="A247" s="54" t="s">
        <v>504</v>
      </c>
      <c r="B247" s="1" t="s">
        <v>184</v>
      </c>
      <c r="C247" s="32">
        <f t="shared" si="35"/>
        <v>34675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32">
        <v>18421</v>
      </c>
      <c r="O247" s="32">
        <v>16254</v>
      </c>
    </row>
    <row r="248" spans="1:15" s="3" customFormat="1" ht="15" customHeight="1">
      <c r="A248" s="54" t="s">
        <v>505</v>
      </c>
      <c r="B248" s="1" t="s">
        <v>186</v>
      </c>
      <c r="C248" s="32">
        <f t="shared" si="35"/>
        <v>1</v>
      </c>
      <c r="D248" s="32">
        <v>1</v>
      </c>
      <c r="E248" s="32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</row>
    <row r="249" spans="1:15" s="3" customFormat="1" ht="15" customHeight="1">
      <c r="A249" s="6" t="s">
        <v>506</v>
      </c>
      <c r="B249" s="5" t="s">
        <v>270</v>
      </c>
      <c r="C249" s="46">
        <f aca="true" t="shared" si="45" ref="C249:O249">+C250+C266+C270+C288</f>
        <v>23071948.25</v>
      </c>
      <c r="D249" s="29">
        <f t="shared" si="45"/>
        <v>2037679.25</v>
      </c>
      <c r="E249" s="29">
        <f t="shared" si="45"/>
        <v>1827832</v>
      </c>
      <c r="F249" s="29">
        <f t="shared" si="45"/>
        <v>1801071</v>
      </c>
      <c r="G249" s="29">
        <f t="shared" si="45"/>
        <v>1976187</v>
      </c>
      <c r="H249" s="29">
        <f t="shared" si="45"/>
        <v>1705415</v>
      </c>
      <c r="I249" s="29">
        <f t="shared" si="45"/>
        <v>1806180</v>
      </c>
      <c r="J249" s="29">
        <f t="shared" si="45"/>
        <v>2013789</v>
      </c>
      <c r="K249" s="29">
        <f t="shared" si="45"/>
        <v>1699524</v>
      </c>
      <c r="L249" s="29">
        <f t="shared" si="45"/>
        <v>1905578</v>
      </c>
      <c r="M249" s="29">
        <f t="shared" si="45"/>
        <v>1772587</v>
      </c>
      <c r="N249" s="29">
        <f t="shared" si="45"/>
        <v>2295288</v>
      </c>
      <c r="O249" s="29">
        <f t="shared" si="45"/>
        <v>2230818</v>
      </c>
    </row>
    <row r="250" spans="1:15" s="4" customFormat="1" ht="15" customHeight="1">
      <c r="A250" s="8" t="s">
        <v>507</v>
      </c>
      <c r="B250" s="11" t="s">
        <v>271</v>
      </c>
      <c r="C250" s="47">
        <f aca="true" t="shared" si="46" ref="C250:O250">+C251</f>
        <v>16679363.379999999</v>
      </c>
      <c r="D250" s="30">
        <f t="shared" si="46"/>
        <v>1471955.38</v>
      </c>
      <c r="E250" s="30">
        <f t="shared" si="46"/>
        <v>1438797</v>
      </c>
      <c r="F250" s="30">
        <f t="shared" si="46"/>
        <v>1363226</v>
      </c>
      <c r="G250" s="30">
        <f t="shared" si="46"/>
        <v>1367199</v>
      </c>
      <c r="H250" s="30">
        <f t="shared" si="46"/>
        <v>1289161</v>
      </c>
      <c r="I250" s="30">
        <f t="shared" si="46"/>
        <v>1387916</v>
      </c>
      <c r="J250" s="30">
        <f t="shared" si="46"/>
        <v>1457488</v>
      </c>
      <c r="K250" s="30">
        <f t="shared" si="46"/>
        <v>1209030</v>
      </c>
      <c r="L250" s="30">
        <f t="shared" si="46"/>
        <v>1317775</v>
      </c>
      <c r="M250" s="30">
        <f t="shared" si="46"/>
        <v>1368619</v>
      </c>
      <c r="N250" s="30">
        <f t="shared" si="46"/>
        <v>1540991</v>
      </c>
      <c r="O250" s="30">
        <f t="shared" si="46"/>
        <v>1467206</v>
      </c>
    </row>
    <row r="251" spans="1:15" s="4" customFormat="1" ht="15" customHeight="1">
      <c r="A251" s="9" t="s">
        <v>508</v>
      </c>
      <c r="B251" s="13" t="s">
        <v>187</v>
      </c>
      <c r="C251" s="31">
        <f aca="true" t="shared" si="47" ref="C251:O251">SUM(C252:C265)</f>
        <v>16679363.379999999</v>
      </c>
      <c r="D251" s="31">
        <f t="shared" si="47"/>
        <v>1471955.38</v>
      </c>
      <c r="E251" s="31">
        <f t="shared" si="47"/>
        <v>1438797</v>
      </c>
      <c r="F251" s="31">
        <f t="shared" si="47"/>
        <v>1363226</v>
      </c>
      <c r="G251" s="31">
        <f t="shared" si="47"/>
        <v>1367199</v>
      </c>
      <c r="H251" s="31">
        <f t="shared" si="47"/>
        <v>1289161</v>
      </c>
      <c r="I251" s="31">
        <f t="shared" si="47"/>
        <v>1387916</v>
      </c>
      <c r="J251" s="31">
        <f t="shared" si="47"/>
        <v>1457488</v>
      </c>
      <c r="K251" s="31">
        <f t="shared" si="47"/>
        <v>1209030</v>
      </c>
      <c r="L251" s="31">
        <f t="shared" si="47"/>
        <v>1317775</v>
      </c>
      <c r="M251" s="31">
        <f t="shared" si="47"/>
        <v>1368619</v>
      </c>
      <c r="N251" s="31">
        <f t="shared" si="47"/>
        <v>1540991</v>
      </c>
      <c r="O251" s="31">
        <f t="shared" si="47"/>
        <v>1467206</v>
      </c>
    </row>
    <row r="252" spans="1:15" s="3" customFormat="1" ht="15" customHeight="1">
      <c r="A252" s="54" t="s">
        <v>509</v>
      </c>
      <c r="B252" s="1" t="s">
        <v>188</v>
      </c>
      <c r="C252" s="32">
        <f t="shared" si="35"/>
        <v>1</v>
      </c>
      <c r="D252" s="32">
        <v>1</v>
      </c>
      <c r="E252" s="32">
        <v>0</v>
      </c>
      <c r="F252" s="32">
        <v>0</v>
      </c>
      <c r="G252" s="32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</row>
    <row r="253" spans="1:15" s="3" customFormat="1" ht="15" customHeight="1">
      <c r="A253" s="54" t="s">
        <v>510</v>
      </c>
      <c r="B253" s="1" t="s">
        <v>189</v>
      </c>
      <c r="C253" s="32">
        <f t="shared" si="35"/>
        <v>1510003.38</v>
      </c>
      <c r="D253" s="32">
        <v>135275.38</v>
      </c>
      <c r="E253" s="32">
        <v>132329</v>
      </c>
      <c r="F253" s="32">
        <v>137047</v>
      </c>
      <c r="G253" s="32">
        <v>121781</v>
      </c>
      <c r="H253" s="32">
        <v>88833</v>
      </c>
      <c r="I253" s="32">
        <v>88085</v>
      </c>
      <c r="J253" s="32">
        <v>74875</v>
      </c>
      <c r="K253" s="32">
        <v>81317</v>
      </c>
      <c r="L253" s="32">
        <v>76726</v>
      </c>
      <c r="M253" s="32">
        <v>82464</v>
      </c>
      <c r="N253" s="32">
        <v>213082</v>
      </c>
      <c r="O253" s="32">
        <v>278189</v>
      </c>
    </row>
    <row r="254" spans="1:15" s="3" customFormat="1" ht="15" customHeight="1">
      <c r="A254" s="54" t="s">
        <v>511</v>
      </c>
      <c r="B254" s="1" t="s">
        <v>190</v>
      </c>
      <c r="C254" s="32">
        <f t="shared" si="35"/>
        <v>13567228</v>
      </c>
      <c r="D254" s="32">
        <v>1284822</v>
      </c>
      <c r="E254" s="32">
        <v>1211630</v>
      </c>
      <c r="F254" s="32">
        <v>1138029</v>
      </c>
      <c r="G254" s="32">
        <v>1176438</v>
      </c>
      <c r="H254" s="32">
        <v>1140288</v>
      </c>
      <c r="I254" s="32">
        <v>1160164</v>
      </c>
      <c r="J254" s="32">
        <v>1264820</v>
      </c>
      <c r="K254" s="32">
        <v>1032144</v>
      </c>
      <c r="L254" s="32">
        <v>1174592</v>
      </c>
      <c r="M254" s="32">
        <v>1188627</v>
      </c>
      <c r="N254" s="32">
        <v>859911</v>
      </c>
      <c r="O254" s="32">
        <v>935763</v>
      </c>
    </row>
    <row r="255" spans="1:15" s="3" customFormat="1" ht="15" customHeight="1">
      <c r="A255" s="54" t="s">
        <v>512</v>
      </c>
      <c r="B255" s="1" t="s">
        <v>191</v>
      </c>
      <c r="C255" s="32">
        <f t="shared" si="35"/>
        <v>203002</v>
      </c>
      <c r="D255" s="32">
        <v>2683</v>
      </c>
      <c r="E255" s="32">
        <v>1444</v>
      </c>
      <c r="F255" s="32">
        <v>5779</v>
      </c>
      <c r="G255" s="32">
        <v>3096</v>
      </c>
      <c r="H255" s="32">
        <v>10320</v>
      </c>
      <c r="I255" s="32">
        <v>41806</v>
      </c>
      <c r="J255" s="32">
        <v>1919</v>
      </c>
      <c r="K255" s="32">
        <v>20689</v>
      </c>
      <c r="L255" s="32">
        <v>9303</v>
      </c>
      <c r="M255" s="32">
        <v>19275</v>
      </c>
      <c r="N255" s="32">
        <v>43344</v>
      </c>
      <c r="O255" s="32">
        <v>43344</v>
      </c>
    </row>
    <row r="256" spans="1:15" s="3" customFormat="1" ht="15" customHeight="1">
      <c r="A256" s="54" t="s">
        <v>513</v>
      </c>
      <c r="B256" s="1" t="s">
        <v>192</v>
      </c>
      <c r="C256" s="32">
        <f t="shared" si="35"/>
        <v>271207</v>
      </c>
      <c r="D256" s="32">
        <v>0</v>
      </c>
      <c r="E256" s="32">
        <v>0</v>
      </c>
      <c r="F256" s="32">
        <v>0</v>
      </c>
      <c r="G256" s="32">
        <v>0</v>
      </c>
      <c r="H256" s="32">
        <v>0</v>
      </c>
      <c r="I256" s="32">
        <v>54701</v>
      </c>
      <c r="J256" s="32">
        <v>64948</v>
      </c>
      <c r="K256" s="32">
        <v>44788</v>
      </c>
      <c r="L256" s="32">
        <v>35191</v>
      </c>
      <c r="M256" s="32">
        <v>49907</v>
      </c>
      <c r="N256" s="32">
        <v>10836</v>
      </c>
      <c r="O256" s="32">
        <v>10836</v>
      </c>
    </row>
    <row r="257" spans="1:15" s="3" customFormat="1" ht="15" customHeight="1">
      <c r="A257" s="54" t="s">
        <v>514</v>
      </c>
      <c r="B257" s="1" t="s">
        <v>193</v>
      </c>
      <c r="C257" s="32">
        <f t="shared" si="35"/>
        <v>23724</v>
      </c>
      <c r="D257" s="32">
        <v>0</v>
      </c>
      <c r="E257" s="32">
        <v>2119</v>
      </c>
      <c r="F257" s="32">
        <v>10596</v>
      </c>
      <c r="G257" s="32">
        <v>529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2144</v>
      </c>
      <c r="O257" s="32">
        <v>8336</v>
      </c>
    </row>
    <row r="258" spans="1:15" s="3" customFormat="1" ht="15" customHeight="1">
      <c r="A258" s="54" t="s">
        <v>515</v>
      </c>
      <c r="B258" s="1" t="s">
        <v>194</v>
      </c>
      <c r="C258" s="32">
        <f t="shared" si="35"/>
        <v>1</v>
      </c>
      <c r="D258" s="32">
        <v>1</v>
      </c>
      <c r="E258" s="32">
        <v>0</v>
      </c>
      <c r="F258" s="32">
        <v>0</v>
      </c>
      <c r="G258" s="32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</row>
    <row r="259" spans="1:15" s="3" customFormat="1" ht="15" customHeight="1">
      <c r="A259" s="54" t="s">
        <v>516</v>
      </c>
      <c r="B259" s="1" t="s">
        <v>195</v>
      </c>
      <c r="C259" s="32">
        <f t="shared" si="35"/>
        <v>21683</v>
      </c>
      <c r="D259" s="32">
        <v>0</v>
      </c>
      <c r="E259" s="32">
        <v>0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2179</v>
      </c>
      <c r="N259" s="32">
        <v>9752</v>
      </c>
      <c r="O259" s="32">
        <v>9752</v>
      </c>
    </row>
    <row r="260" spans="1:15" s="3" customFormat="1" ht="15" customHeight="1">
      <c r="A260" s="54" t="s">
        <v>517</v>
      </c>
      <c r="B260" s="1" t="s">
        <v>196</v>
      </c>
      <c r="C260" s="32">
        <f t="shared" si="35"/>
        <v>1</v>
      </c>
      <c r="D260" s="32">
        <v>1</v>
      </c>
      <c r="E260" s="32">
        <v>0</v>
      </c>
      <c r="F260" s="32">
        <v>0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</row>
    <row r="261" spans="1:15" s="3" customFormat="1" ht="15" customHeight="1">
      <c r="A261" s="54" t="s">
        <v>518</v>
      </c>
      <c r="B261" s="1" t="s">
        <v>197</v>
      </c>
      <c r="C261" s="32">
        <f t="shared" si="35"/>
        <v>1050168</v>
      </c>
      <c r="D261" s="32">
        <v>49170</v>
      </c>
      <c r="E261" s="32">
        <v>87542</v>
      </c>
      <c r="F261" s="32">
        <v>63727</v>
      </c>
      <c r="G261" s="32">
        <v>63461</v>
      </c>
      <c r="H261" s="32">
        <v>49191</v>
      </c>
      <c r="I261" s="32">
        <v>36534</v>
      </c>
      <c r="J261" s="32">
        <v>47694</v>
      </c>
      <c r="K261" s="32">
        <v>26941</v>
      </c>
      <c r="L261" s="32">
        <v>19783</v>
      </c>
      <c r="M261" s="32">
        <v>24162</v>
      </c>
      <c r="N261" s="32">
        <v>401450</v>
      </c>
      <c r="O261" s="32">
        <v>180513</v>
      </c>
    </row>
    <row r="262" spans="1:15" s="3" customFormat="1" ht="15" customHeight="1">
      <c r="A262" s="54" t="s">
        <v>519</v>
      </c>
      <c r="B262" s="1" t="s">
        <v>198</v>
      </c>
      <c r="C262" s="32">
        <f t="shared" si="35"/>
        <v>28757</v>
      </c>
      <c r="D262" s="32">
        <v>0</v>
      </c>
      <c r="E262" s="32">
        <v>3733</v>
      </c>
      <c r="F262" s="32">
        <v>8048</v>
      </c>
      <c r="G262" s="32">
        <v>1894</v>
      </c>
      <c r="H262" s="32">
        <v>0</v>
      </c>
      <c r="I262" s="32">
        <v>6626</v>
      </c>
      <c r="J262" s="32">
        <v>2179</v>
      </c>
      <c r="K262" s="32">
        <v>2092</v>
      </c>
      <c r="L262" s="32">
        <v>2180</v>
      </c>
      <c r="M262" s="32">
        <v>2005</v>
      </c>
      <c r="N262" s="32">
        <v>0</v>
      </c>
      <c r="O262" s="32">
        <v>0</v>
      </c>
    </row>
    <row r="263" spans="1:15" s="3" customFormat="1" ht="15" customHeight="1">
      <c r="A263" s="54" t="s">
        <v>520</v>
      </c>
      <c r="B263" s="1" t="s">
        <v>199</v>
      </c>
      <c r="C263" s="32">
        <f t="shared" si="35"/>
        <v>1</v>
      </c>
      <c r="D263" s="32">
        <v>1</v>
      </c>
      <c r="E263" s="32">
        <v>0</v>
      </c>
      <c r="F263" s="32">
        <v>0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</row>
    <row r="264" spans="1:15" s="3" customFormat="1" ht="15" customHeight="1">
      <c r="A264" s="54" t="s">
        <v>521</v>
      </c>
      <c r="B264" s="1" t="s">
        <v>200</v>
      </c>
      <c r="C264" s="32">
        <f t="shared" si="35"/>
        <v>1</v>
      </c>
      <c r="D264" s="32">
        <v>1</v>
      </c>
      <c r="E264" s="32">
        <v>0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</row>
    <row r="265" spans="1:15" s="3" customFormat="1" ht="15" customHeight="1">
      <c r="A265" s="54" t="s">
        <v>522</v>
      </c>
      <c r="B265" s="1" t="s">
        <v>201</v>
      </c>
      <c r="C265" s="32">
        <f t="shared" si="35"/>
        <v>3586</v>
      </c>
      <c r="D265" s="32">
        <v>0</v>
      </c>
      <c r="E265" s="32">
        <v>0</v>
      </c>
      <c r="F265" s="32">
        <v>0</v>
      </c>
      <c r="G265" s="32">
        <v>0</v>
      </c>
      <c r="H265" s="32">
        <v>529</v>
      </c>
      <c r="I265" s="32">
        <v>0</v>
      </c>
      <c r="J265" s="32">
        <v>1053</v>
      </c>
      <c r="K265" s="32">
        <v>1059</v>
      </c>
      <c r="L265" s="32">
        <v>0</v>
      </c>
      <c r="M265" s="32">
        <v>0</v>
      </c>
      <c r="N265" s="32">
        <v>472</v>
      </c>
      <c r="O265" s="32">
        <v>473</v>
      </c>
    </row>
    <row r="266" spans="1:15" s="4" customFormat="1" ht="15" customHeight="1">
      <c r="A266" s="8" t="s">
        <v>523</v>
      </c>
      <c r="B266" s="11" t="s">
        <v>202</v>
      </c>
      <c r="C266" s="47">
        <f aca="true" t="shared" si="48" ref="C266:O266">+C267</f>
        <v>114813.28</v>
      </c>
      <c r="D266" s="30">
        <f t="shared" si="48"/>
        <v>23027.28</v>
      </c>
      <c r="E266" s="30">
        <f t="shared" si="48"/>
        <v>0</v>
      </c>
      <c r="F266" s="30">
        <f t="shared" si="48"/>
        <v>0</v>
      </c>
      <c r="G266" s="30">
        <f t="shared" si="48"/>
        <v>21373</v>
      </c>
      <c r="H266" s="30">
        <f t="shared" si="48"/>
        <v>10836</v>
      </c>
      <c r="I266" s="30">
        <f t="shared" si="48"/>
        <v>0</v>
      </c>
      <c r="J266" s="30">
        <f t="shared" si="48"/>
        <v>0</v>
      </c>
      <c r="K266" s="30">
        <f t="shared" si="48"/>
        <v>21651</v>
      </c>
      <c r="L266" s="30">
        <f t="shared" si="48"/>
        <v>0</v>
      </c>
      <c r="M266" s="30">
        <f t="shared" si="48"/>
        <v>0</v>
      </c>
      <c r="N266" s="30">
        <f t="shared" si="48"/>
        <v>0</v>
      </c>
      <c r="O266" s="30">
        <f t="shared" si="48"/>
        <v>37926</v>
      </c>
    </row>
    <row r="267" spans="1:15" s="4" customFormat="1" ht="15" customHeight="1">
      <c r="A267" s="9" t="s">
        <v>524</v>
      </c>
      <c r="B267" s="13" t="s">
        <v>202</v>
      </c>
      <c r="C267" s="31">
        <f aca="true" t="shared" si="49" ref="C267:O267">SUM(C268:C269)</f>
        <v>114813.28</v>
      </c>
      <c r="D267" s="31">
        <f t="shared" si="49"/>
        <v>23027.28</v>
      </c>
      <c r="E267" s="31">
        <f t="shared" si="49"/>
        <v>0</v>
      </c>
      <c r="F267" s="31">
        <f t="shared" si="49"/>
        <v>0</v>
      </c>
      <c r="G267" s="31">
        <f t="shared" si="49"/>
        <v>21373</v>
      </c>
      <c r="H267" s="31">
        <f t="shared" si="49"/>
        <v>10836</v>
      </c>
      <c r="I267" s="31">
        <f t="shared" si="49"/>
        <v>0</v>
      </c>
      <c r="J267" s="31">
        <f t="shared" si="49"/>
        <v>0</v>
      </c>
      <c r="K267" s="31">
        <f t="shared" si="49"/>
        <v>21651</v>
      </c>
      <c r="L267" s="31">
        <f t="shared" si="49"/>
        <v>0</v>
      </c>
      <c r="M267" s="31">
        <f t="shared" si="49"/>
        <v>0</v>
      </c>
      <c r="N267" s="31">
        <f t="shared" si="49"/>
        <v>0</v>
      </c>
      <c r="O267" s="31">
        <f t="shared" si="49"/>
        <v>37926</v>
      </c>
    </row>
    <row r="268" spans="1:15" s="3" customFormat="1" ht="15" customHeight="1">
      <c r="A268" s="54" t="s">
        <v>525</v>
      </c>
      <c r="B268" s="1" t="s">
        <v>203</v>
      </c>
      <c r="C268" s="32">
        <f t="shared" si="35"/>
        <v>1</v>
      </c>
      <c r="D268" s="32">
        <v>1</v>
      </c>
      <c r="E268" s="32">
        <v>0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</row>
    <row r="269" spans="1:15" s="3" customFormat="1" ht="15" customHeight="1">
      <c r="A269" s="54" t="s">
        <v>526</v>
      </c>
      <c r="B269" s="1" t="s">
        <v>204</v>
      </c>
      <c r="C269" s="32">
        <f aca="true" t="shared" si="50" ref="C269:C325">SUM(D269:O269)</f>
        <v>114812.28</v>
      </c>
      <c r="D269" s="32">
        <v>23026.28</v>
      </c>
      <c r="E269" s="32">
        <v>0</v>
      </c>
      <c r="F269" s="32">
        <v>0</v>
      </c>
      <c r="G269" s="32">
        <v>21373</v>
      </c>
      <c r="H269" s="32">
        <v>10836</v>
      </c>
      <c r="I269" s="32">
        <v>0</v>
      </c>
      <c r="J269" s="32">
        <v>0</v>
      </c>
      <c r="K269" s="32">
        <v>21651</v>
      </c>
      <c r="L269" s="32">
        <v>0</v>
      </c>
      <c r="M269" s="32">
        <v>0</v>
      </c>
      <c r="N269" s="32">
        <v>0</v>
      </c>
      <c r="O269" s="32">
        <v>37926</v>
      </c>
    </row>
    <row r="270" spans="1:15" s="4" customFormat="1" ht="15" customHeight="1">
      <c r="A270" s="8" t="s">
        <v>527</v>
      </c>
      <c r="B270" s="11" t="s">
        <v>272</v>
      </c>
      <c r="C270" s="47">
        <f aca="true" t="shared" si="51" ref="C270:O270">+C271+C277+C283</f>
        <v>168718.55</v>
      </c>
      <c r="D270" s="30">
        <f t="shared" si="51"/>
        <v>8365.55</v>
      </c>
      <c r="E270" s="30">
        <f t="shared" si="51"/>
        <v>23293</v>
      </c>
      <c r="F270" s="30">
        <f t="shared" si="51"/>
        <v>17238</v>
      </c>
      <c r="G270" s="30">
        <f t="shared" si="51"/>
        <v>14808</v>
      </c>
      <c r="H270" s="30">
        <f t="shared" si="51"/>
        <v>15429</v>
      </c>
      <c r="I270" s="30">
        <f t="shared" si="51"/>
        <v>12170</v>
      </c>
      <c r="J270" s="30">
        <f t="shared" si="51"/>
        <v>14772</v>
      </c>
      <c r="K270" s="30">
        <f t="shared" si="51"/>
        <v>7540</v>
      </c>
      <c r="L270" s="30">
        <f t="shared" si="51"/>
        <v>6093</v>
      </c>
      <c r="M270" s="30">
        <f t="shared" si="51"/>
        <v>7177</v>
      </c>
      <c r="N270" s="30">
        <f t="shared" si="51"/>
        <v>33561</v>
      </c>
      <c r="O270" s="30">
        <f t="shared" si="51"/>
        <v>8272</v>
      </c>
    </row>
    <row r="271" spans="1:15" s="4" customFormat="1" ht="15" customHeight="1">
      <c r="A271" s="9" t="s">
        <v>528</v>
      </c>
      <c r="B271" s="13" t="s">
        <v>5</v>
      </c>
      <c r="C271" s="31">
        <f aca="true" t="shared" si="52" ref="C271:O271">SUM(C272:C276)</f>
        <v>26072.55</v>
      </c>
      <c r="D271" s="31">
        <f t="shared" si="52"/>
        <v>848.55</v>
      </c>
      <c r="E271" s="31">
        <f t="shared" si="52"/>
        <v>3868</v>
      </c>
      <c r="F271" s="31">
        <f t="shared" si="52"/>
        <v>3661</v>
      </c>
      <c r="G271" s="31">
        <f t="shared" si="52"/>
        <v>727</v>
      </c>
      <c r="H271" s="31">
        <f t="shared" si="52"/>
        <v>2229</v>
      </c>
      <c r="I271" s="31">
        <f t="shared" si="52"/>
        <v>1446</v>
      </c>
      <c r="J271" s="31">
        <f t="shared" si="52"/>
        <v>2436</v>
      </c>
      <c r="K271" s="31">
        <f t="shared" si="52"/>
        <v>2795</v>
      </c>
      <c r="L271" s="31">
        <f t="shared" si="52"/>
        <v>1574</v>
      </c>
      <c r="M271" s="31">
        <f t="shared" si="52"/>
        <v>2312</v>
      </c>
      <c r="N271" s="31">
        <f t="shared" si="52"/>
        <v>3161</v>
      </c>
      <c r="O271" s="31">
        <f t="shared" si="52"/>
        <v>1015</v>
      </c>
    </row>
    <row r="272" spans="1:15" s="3" customFormat="1" ht="15" customHeight="1">
      <c r="A272" s="54" t="s">
        <v>529</v>
      </c>
      <c r="B272" s="1" t="s">
        <v>217</v>
      </c>
      <c r="C272" s="32">
        <f t="shared" si="50"/>
        <v>1</v>
      </c>
      <c r="D272" s="32">
        <v>1</v>
      </c>
      <c r="E272" s="32">
        <v>0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0</v>
      </c>
      <c r="N272" s="32">
        <v>0</v>
      </c>
      <c r="O272" s="32">
        <v>0</v>
      </c>
    </row>
    <row r="273" spans="1:15" s="3" customFormat="1" ht="15" customHeight="1">
      <c r="A273" s="54" t="s">
        <v>530</v>
      </c>
      <c r="B273" s="1" t="s">
        <v>218</v>
      </c>
      <c r="C273" s="32">
        <f t="shared" si="50"/>
        <v>26068.55</v>
      </c>
      <c r="D273" s="32">
        <v>844.55</v>
      </c>
      <c r="E273" s="32">
        <v>3868</v>
      </c>
      <c r="F273" s="32">
        <v>3661</v>
      </c>
      <c r="G273" s="32">
        <v>727</v>
      </c>
      <c r="H273" s="32">
        <v>2229</v>
      </c>
      <c r="I273" s="32">
        <v>1446</v>
      </c>
      <c r="J273" s="32">
        <v>2436</v>
      </c>
      <c r="K273" s="32">
        <v>2795</v>
      </c>
      <c r="L273" s="32">
        <v>1574</v>
      </c>
      <c r="M273" s="32">
        <v>2312</v>
      </c>
      <c r="N273" s="32">
        <v>3161</v>
      </c>
      <c r="O273" s="32">
        <v>1015</v>
      </c>
    </row>
    <row r="274" spans="1:15" s="3" customFormat="1" ht="15" customHeight="1">
      <c r="A274" s="54" t="s">
        <v>531</v>
      </c>
      <c r="B274" s="1" t="s">
        <v>219</v>
      </c>
      <c r="C274" s="32">
        <f t="shared" si="50"/>
        <v>1</v>
      </c>
      <c r="D274" s="32">
        <v>1</v>
      </c>
      <c r="E274" s="32">
        <v>0</v>
      </c>
      <c r="F274" s="32">
        <v>0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</row>
    <row r="275" spans="1:15" s="3" customFormat="1" ht="15" customHeight="1">
      <c r="A275" s="54" t="s">
        <v>532</v>
      </c>
      <c r="B275" s="1" t="s">
        <v>220</v>
      </c>
      <c r="C275" s="32">
        <f t="shared" si="50"/>
        <v>1</v>
      </c>
      <c r="D275" s="32">
        <v>1</v>
      </c>
      <c r="E275" s="32">
        <v>0</v>
      </c>
      <c r="F275" s="32">
        <v>0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0</v>
      </c>
    </row>
    <row r="276" spans="1:15" s="3" customFormat="1" ht="15" customHeight="1">
      <c r="A276" s="54" t="s">
        <v>533</v>
      </c>
      <c r="B276" s="1" t="s">
        <v>221</v>
      </c>
      <c r="C276" s="32">
        <f t="shared" si="50"/>
        <v>1</v>
      </c>
      <c r="D276" s="32">
        <v>1</v>
      </c>
      <c r="E276" s="32">
        <v>0</v>
      </c>
      <c r="F276" s="32">
        <v>0</v>
      </c>
      <c r="G276" s="32">
        <v>0</v>
      </c>
      <c r="H276" s="32">
        <v>0</v>
      </c>
      <c r="I276" s="32">
        <v>0</v>
      </c>
      <c r="J276" s="32">
        <v>0</v>
      </c>
      <c r="K276" s="32">
        <v>0</v>
      </c>
      <c r="L276" s="32">
        <v>0</v>
      </c>
      <c r="M276" s="32">
        <v>0</v>
      </c>
      <c r="N276" s="32">
        <v>0</v>
      </c>
      <c r="O276" s="32">
        <v>0</v>
      </c>
    </row>
    <row r="277" spans="1:15" s="4" customFormat="1" ht="15" customHeight="1">
      <c r="A277" s="9" t="s">
        <v>534</v>
      </c>
      <c r="B277" s="13" t="s">
        <v>7</v>
      </c>
      <c r="C277" s="31">
        <f aca="true" t="shared" si="53" ref="C277:O277">SUM(C278:C282)</f>
        <v>71243</v>
      </c>
      <c r="D277" s="31">
        <f t="shared" si="53"/>
        <v>5194</v>
      </c>
      <c r="E277" s="31">
        <f t="shared" si="53"/>
        <v>7651</v>
      </c>
      <c r="F277" s="31">
        <f t="shared" si="53"/>
        <v>7142</v>
      </c>
      <c r="G277" s="31">
        <f t="shared" si="53"/>
        <v>10383</v>
      </c>
      <c r="H277" s="31">
        <f t="shared" si="53"/>
        <v>6073</v>
      </c>
      <c r="I277" s="31">
        <f t="shared" si="53"/>
        <v>6079</v>
      </c>
      <c r="J277" s="31">
        <f t="shared" si="53"/>
        <v>6389</v>
      </c>
      <c r="K277" s="31">
        <f t="shared" si="53"/>
        <v>2795</v>
      </c>
      <c r="L277" s="31">
        <f t="shared" si="53"/>
        <v>1197</v>
      </c>
      <c r="M277" s="31">
        <f t="shared" si="53"/>
        <v>2794</v>
      </c>
      <c r="N277" s="31">
        <f t="shared" si="53"/>
        <v>9782</v>
      </c>
      <c r="O277" s="31">
        <f t="shared" si="53"/>
        <v>5764</v>
      </c>
    </row>
    <row r="278" spans="1:15" s="3" customFormat="1" ht="15" customHeight="1">
      <c r="A278" s="54" t="s">
        <v>535</v>
      </c>
      <c r="B278" s="1" t="s">
        <v>222</v>
      </c>
      <c r="C278" s="32">
        <f t="shared" si="50"/>
        <v>41419</v>
      </c>
      <c r="D278" s="32">
        <v>3195</v>
      </c>
      <c r="E278" s="32">
        <v>4456</v>
      </c>
      <c r="F278" s="32">
        <v>4746</v>
      </c>
      <c r="G278" s="32">
        <v>5990</v>
      </c>
      <c r="H278" s="32">
        <v>3236</v>
      </c>
      <c r="I278" s="32">
        <v>3239</v>
      </c>
      <c r="J278" s="32">
        <v>4393</v>
      </c>
      <c r="K278" s="32">
        <v>1597</v>
      </c>
      <c r="L278" s="32">
        <v>798</v>
      </c>
      <c r="M278" s="32">
        <v>1996</v>
      </c>
      <c r="N278" s="32">
        <v>4891</v>
      </c>
      <c r="O278" s="32">
        <v>2882</v>
      </c>
    </row>
    <row r="279" spans="1:15" s="3" customFormat="1" ht="15" customHeight="1">
      <c r="A279" s="54" t="s">
        <v>536</v>
      </c>
      <c r="B279" s="1" t="s">
        <v>223</v>
      </c>
      <c r="C279" s="32">
        <f t="shared" si="50"/>
        <v>29821</v>
      </c>
      <c r="D279" s="32">
        <v>1996</v>
      </c>
      <c r="E279" s="32">
        <v>3195</v>
      </c>
      <c r="F279" s="32">
        <v>2396</v>
      </c>
      <c r="G279" s="32">
        <v>4393</v>
      </c>
      <c r="H279" s="32">
        <v>2837</v>
      </c>
      <c r="I279" s="32">
        <v>2840</v>
      </c>
      <c r="J279" s="32">
        <v>1996</v>
      </c>
      <c r="K279" s="32">
        <v>1198</v>
      </c>
      <c r="L279" s="32">
        <v>399</v>
      </c>
      <c r="M279" s="32">
        <v>798</v>
      </c>
      <c r="N279" s="32">
        <v>4891</v>
      </c>
      <c r="O279" s="32">
        <v>2882</v>
      </c>
    </row>
    <row r="280" spans="1:15" s="3" customFormat="1" ht="15" customHeight="1">
      <c r="A280" s="54" t="s">
        <v>537</v>
      </c>
      <c r="B280" s="1" t="s">
        <v>224</v>
      </c>
      <c r="C280" s="32">
        <f t="shared" si="50"/>
        <v>1</v>
      </c>
      <c r="D280" s="32">
        <v>1</v>
      </c>
      <c r="E280" s="32">
        <v>0</v>
      </c>
      <c r="F280" s="32">
        <v>0</v>
      </c>
      <c r="G280" s="32">
        <v>0</v>
      </c>
      <c r="H280" s="32">
        <v>0</v>
      </c>
      <c r="I280" s="32">
        <v>0</v>
      </c>
      <c r="J280" s="32">
        <v>0</v>
      </c>
      <c r="K280" s="32">
        <v>0</v>
      </c>
      <c r="L280" s="32">
        <v>0</v>
      </c>
      <c r="M280" s="32">
        <v>0</v>
      </c>
      <c r="N280" s="32">
        <v>0</v>
      </c>
      <c r="O280" s="32">
        <v>0</v>
      </c>
    </row>
    <row r="281" spans="1:15" s="3" customFormat="1" ht="15" customHeight="1">
      <c r="A281" s="54" t="s">
        <v>538</v>
      </c>
      <c r="B281" s="1" t="s">
        <v>225</v>
      </c>
      <c r="C281" s="32">
        <f t="shared" si="50"/>
        <v>1</v>
      </c>
      <c r="D281" s="32">
        <v>1</v>
      </c>
      <c r="E281" s="32">
        <v>0</v>
      </c>
      <c r="F281" s="32">
        <v>0</v>
      </c>
      <c r="G281" s="32">
        <v>0</v>
      </c>
      <c r="H281" s="32">
        <v>0</v>
      </c>
      <c r="I281" s="32">
        <v>0</v>
      </c>
      <c r="J281" s="32">
        <v>0</v>
      </c>
      <c r="K281" s="32">
        <v>0</v>
      </c>
      <c r="L281" s="32">
        <v>0</v>
      </c>
      <c r="M281" s="32">
        <v>0</v>
      </c>
      <c r="N281" s="32">
        <v>0</v>
      </c>
      <c r="O281" s="32">
        <v>0</v>
      </c>
    </row>
    <row r="282" spans="1:15" s="3" customFormat="1" ht="15" customHeight="1">
      <c r="A282" s="54" t="s">
        <v>539</v>
      </c>
      <c r="B282" s="1" t="s">
        <v>226</v>
      </c>
      <c r="C282" s="32">
        <f t="shared" si="50"/>
        <v>1</v>
      </c>
      <c r="D282" s="32">
        <v>1</v>
      </c>
      <c r="E282" s="32">
        <v>0</v>
      </c>
      <c r="F282" s="32">
        <v>0</v>
      </c>
      <c r="G282" s="32">
        <v>0</v>
      </c>
      <c r="H282" s="32">
        <v>0</v>
      </c>
      <c r="I282" s="32">
        <v>0</v>
      </c>
      <c r="J282" s="32">
        <v>0</v>
      </c>
      <c r="K282" s="32">
        <v>0</v>
      </c>
      <c r="L282" s="32">
        <v>0</v>
      </c>
      <c r="M282" s="32">
        <v>0</v>
      </c>
      <c r="N282" s="32">
        <v>0</v>
      </c>
      <c r="O282" s="32">
        <v>0</v>
      </c>
    </row>
    <row r="283" spans="1:15" s="4" customFormat="1" ht="15" customHeight="1">
      <c r="A283" s="9" t="s">
        <v>540</v>
      </c>
      <c r="B283" s="13" t="s">
        <v>12</v>
      </c>
      <c r="C283" s="31">
        <f aca="true" t="shared" si="54" ref="C283:O283">SUM(C284:C287)</f>
        <v>71403</v>
      </c>
      <c r="D283" s="31">
        <f t="shared" si="54"/>
        <v>2323</v>
      </c>
      <c r="E283" s="31">
        <f t="shared" si="54"/>
        <v>11774</v>
      </c>
      <c r="F283" s="31">
        <f t="shared" si="54"/>
        <v>6435</v>
      </c>
      <c r="G283" s="31">
        <f t="shared" si="54"/>
        <v>3698</v>
      </c>
      <c r="H283" s="31">
        <f t="shared" si="54"/>
        <v>7127</v>
      </c>
      <c r="I283" s="31">
        <f t="shared" si="54"/>
        <v>4645</v>
      </c>
      <c r="J283" s="31">
        <f t="shared" si="54"/>
        <v>5947</v>
      </c>
      <c r="K283" s="31">
        <f t="shared" si="54"/>
        <v>1950</v>
      </c>
      <c r="L283" s="31">
        <f t="shared" si="54"/>
        <v>3322</v>
      </c>
      <c r="M283" s="31">
        <f t="shared" si="54"/>
        <v>2071</v>
      </c>
      <c r="N283" s="31">
        <f t="shared" si="54"/>
        <v>20618</v>
      </c>
      <c r="O283" s="31">
        <f t="shared" si="54"/>
        <v>1493</v>
      </c>
    </row>
    <row r="284" spans="1:15" s="3" customFormat="1" ht="15" customHeight="1">
      <c r="A284" s="54" t="s">
        <v>541</v>
      </c>
      <c r="B284" s="1" t="s">
        <v>227</v>
      </c>
      <c r="C284" s="32">
        <f t="shared" si="50"/>
        <v>71400</v>
      </c>
      <c r="D284" s="32">
        <v>2320</v>
      </c>
      <c r="E284" s="32">
        <v>11774</v>
      </c>
      <c r="F284" s="32">
        <v>6435</v>
      </c>
      <c r="G284" s="32">
        <v>3698</v>
      </c>
      <c r="H284" s="32">
        <v>7127</v>
      </c>
      <c r="I284" s="32">
        <v>4645</v>
      </c>
      <c r="J284" s="32">
        <v>5947</v>
      </c>
      <c r="K284" s="32">
        <v>1950</v>
      </c>
      <c r="L284" s="32">
        <v>3322</v>
      </c>
      <c r="M284" s="32">
        <v>2071</v>
      </c>
      <c r="N284" s="32">
        <v>20618</v>
      </c>
      <c r="O284" s="32">
        <v>1493</v>
      </c>
    </row>
    <row r="285" spans="1:15" s="3" customFormat="1" ht="15" customHeight="1">
      <c r="A285" s="54" t="s">
        <v>542</v>
      </c>
      <c r="B285" s="1" t="s">
        <v>228</v>
      </c>
      <c r="C285" s="32">
        <f t="shared" si="50"/>
        <v>1</v>
      </c>
      <c r="D285" s="32">
        <v>1</v>
      </c>
      <c r="E285" s="32">
        <v>0</v>
      </c>
      <c r="F285" s="32">
        <v>0</v>
      </c>
      <c r="G285" s="32">
        <v>0</v>
      </c>
      <c r="H285" s="32">
        <v>0</v>
      </c>
      <c r="I285" s="32">
        <v>0</v>
      </c>
      <c r="J285" s="32">
        <v>0</v>
      </c>
      <c r="K285" s="32">
        <v>0</v>
      </c>
      <c r="L285" s="32">
        <v>0</v>
      </c>
      <c r="M285" s="32">
        <v>0</v>
      </c>
      <c r="N285" s="32">
        <v>0</v>
      </c>
      <c r="O285" s="32">
        <v>0</v>
      </c>
    </row>
    <row r="286" spans="1:15" s="3" customFormat="1" ht="15" customHeight="1">
      <c r="A286" s="54" t="s">
        <v>543</v>
      </c>
      <c r="B286" s="1" t="s">
        <v>229</v>
      </c>
      <c r="C286" s="32">
        <f t="shared" si="50"/>
        <v>1</v>
      </c>
      <c r="D286" s="32">
        <v>1</v>
      </c>
      <c r="E286" s="32">
        <v>0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0</v>
      </c>
      <c r="L286" s="32">
        <v>0</v>
      </c>
      <c r="M286" s="32">
        <v>0</v>
      </c>
      <c r="N286" s="32">
        <v>0</v>
      </c>
      <c r="O286" s="32">
        <v>0</v>
      </c>
    </row>
    <row r="287" spans="1:15" s="3" customFormat="1" ht="15" customHeight="1">
      <c r="A287" s="54" t="s">
        <v>544</v>
      </c>
      <c r="B287" s="1" t="s">
        <v>230</v>
      </c>
      <c r="C287" s="32">
        <f t="shared" si="50"/>
        <v>1</v>
      </c>
      <c r="D287" s="32">
        <v>1</v>
      </c>
      <c r="E287" s="32">
        <v>0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0</v>
      </c>
      <c r="L287" s="32">
        <v>0</v>
      </c>
      <c r="M287" s="32">
        <v>0</v>
      </c>
      <c r="N287" s="32">
        <v>0</v>
      </c>
      <c r="O287" s="32">
        <v>0</v>
      </c>
    </row>
    <row r="288" spans="1:15" s="4" customFormat="1" ht="15" customHeight="1">
      <c r="A288" s="8" t="s">
        <v>545</v>
      </c>
      <c r="B288" s="11" t="s">
        <v>205</v>
      </c>
      <c r="C288" s="30">
        <f aca="true" t="shared" si="55" ref="C288:O288">+C289+C295+C297+C299+C302</f>
        <v>6109053.04</v>
      </c>
      <c r="D288" s="30">
        <f t="shared" si="55"/>
        <v>534331.04</v>
      </c>
      <c r="E288" s="30">
        <f t="shared" si="55"/>
        <v>365742</v>
      </c>
      <c r="F288" s="30">
        <f t="shared" si="55"/>
        <v>420607</v>
      </c>
      <c r="G288" s="30">
        <f t="shared" si="55"/>
        <v>572807</v>
      </c>
      <c r="H288" s="30">
        <f t="shared" si="55"/>
        <v>389989</v>
      </c>
      <c r="I288" s="30">
        <f t="shared" si="55"/>
        <v>406094</v>
      </c>
      <c r="J288" s="30">
        <f t="shared" si="55"/>
        <v>541529</v>
      </c>
      <c r="K288" s="30">
        <f t="shared" si="55"/>
        <v>461303</v>
      </c>
      <c r="L288" s="30">
        <f t="shared" si="55"/>
        <v>581710</v>
      </c>
      <c r="M288" s="30">
        <f t="shared" si="55"/>
        <v>396791</v>
      </c>
      <c r="N288" s="30">
        <f t="shared" si="55"/>
        <v>720736</v>
      </c>
      <c r="O288" s="30">
        <f t="shared" si="55"/>
        <v>717414</v>
      </c>
    </row>
    <row r="289" spans="1:15" s="4" customFormat="1" ht="15" customHeight="1">
      <c r="A289" s="9" t="s">
        <v>546</v>
      </c>
      <c r="B289" s="13" t="s">
        <v>205</v>
      </c>
      <c r="C289" s="31">
        <f aca="true" t="shared" si="56" ref="C289:O289">SUM(C290:C294)</f>
        <v>5704029.04</v>
      </c>
      <c r="D289" s="31">
        <f t="shared" si="56"/>
        <v>533323.04</v>
      </c>
      <c r="E289" s="31">
        <f t="shared" si="56"/>
        <v>340974</v>
      </c>
      <c r="F289" s="31">
        <f t="shared" si="56"/>
        <v>416325</v>
      </c>
      <c r="G289" s="31">
        <f t="shared" si="56"/>
        <v>566615</v>
      </c>
      <c r="H289" s="31">
        <f t="shared" si="56"/>
        <v>389989</v>
      </c>
      <c r="I289" s="31">
        <f t="shared" si="56"/>
        <v>406094</v>
      </c>
      <c r="J289" s="31">
        <f t="shared" si="56"/>
        <v>477029</v>
      </c>
      <c r="K289" s="31">
        <f t="shared" si="56"/>
        <v>440663</v>
      </c>
      <c r="L289" s="31">
        <f t="shared" si="56"/>
        <v>555910</v>
      </c>
      <c r="M289" s="31">
        <f t="shared" si="56"/>
        <v>277079</v>
      </c>
      <c r="N289" s="31">
        <f t="shared" si="56"/>
        <v>624788</v>
      </c>
      <c r="O289" s="31">
        <f t="shared" si="56"/>
        <v>675240</v>
      </c>
    </row>
    <row r="290" spans="1:15" s="3" customFormat="1" ht="15" customHeight="1">
      <c r="A290" s="54" t="s">
        <v>547</v>
      </c>
      <c r="B290" s="1" t="s">
        <v>634</v>
      </c>
      <c r="C290" s="32">
        <f t="shared" si="50"/>
        <v>834816</v>
      </c>
      <c r="D290" s="32">
        <v>118298</v>
      </c>
      <c r="E290" s="32">
        <v>42931</v>
      </c>
      <c r="F290" s="32">
        <v>49339</v>
      </c>
      <c r="G290" s="32">
        <v>110516</v>
      </c>
      <c r="H290" s="32">
        <v>37038</v>
      </c>
      <c r="I290" s="32">
        <v>63282</v>
      </c>
      <c r="J290" s="32">
        <v>134387</v>
      </c>
      <c r="K290" s="32">
        <v>102085</v>
      </c>
      <c r="L290" s="32">
        <v>10608</v>
      </c>
      <c r="M290" s="32">
        <v>0</v>
      </c>
      <c r="N290" s="32">
        <v>69533</v>
      </c>
      <c r="O290" s="32">
        <v>96799</v>
      </c>
    </row>
    <row r="291" spans="1:15" s="3" customFormat="1" ht="15" customHeight="1">
      <c r="A291" s="54" t="s">
        <v>548</v>
      </c>
      <c r="B291" s="1" t="s">
        <v>206</v>
      </c>
      <c r="C291" s="32">
        <f t="shared" si="50"/>
        <v>293</v>
      </c>
      <c r="D291" s="32">
        <v>1</v>
      </c>
      <c r="E291" s="32">
        <v>0</v>
      </c>
      <c r="F291" s="32">
        <v>0</v>
      </c>
      <c r="G291" s="32">
        <v>0</v>
      </c>
      <c r="H291" s="32">
        <v>0</v>
      </c>
      <c r="I291" s="32">
        <v>0</v>
      </c>
      <c r="J291" s="32">
        <v>0</v>
      </c>
      <c r="K291" s="32">
        <v>0</v>
      </c>
      <c r="L291" s="32">
        <v>0</v>
      </c>
      <c r="M291" s="32">
        <v>0</v>
      </c>
      <c r="N291" s="32">
        <v>260</v>
      </c>
      <c r="O291" s="32">
        <v>32</v>
      </c>
    </row>
    <row r="292" spans="1:15" s="3" customFormat="1" ht="15" customHeight="1">
      <c r="A292" s="54" t="s">
        <v>549</v>
      </c>
      <c r="B292" s="1" t="s">
        <v>205</v>
      </c>
      <c r="C292" s="32">
        <f t="shared" si="50"/>
        <v>11502</v>
      </c>
      <c r="D292" s="32">
        <v>485</v>
      </c>
      <c r="E292" s="32">
        <v>479</v>
      </c>
      <c r="F292" s="32">
        <v>510</v>
      </c>
      <c r="G292" s="32">
        <v>252</v>
      </c>
      <c r="H292" s="32">
        <v>367</v>
      </c>
      <c r="I292" s="32">
        <v>1607</v>
      </c>
      <c r="J292" s="32">
        <v>98</v>
      </c>
      <c r="K292" s="32">
        <v>1841</v>
      </c>
      <c r="L292" s="32">
        <v>2186</v>
      </c>
      <c r="M292" s="32">
        <v>3677</v>
      </c>
      <c r="N292" s="32">
        <v>0</v>
      </c>
      <c r="O292" s="32">
        <v>0</v>
      </c>
    </row>
    <row r="293" spans="1:15" s="3" customFormat="1" ht="15" customHeight="1">
      <c r="A293" s="54" t="s">
        <v>550</v>
      </c>
      <c r="B293" s="1" t="s">
        <v>207</v>
      </c>
      <c r="C293" s="32">
        <f t="shared" si="50"/>
        <v>1</v>
      </c>
      <c r="D293" s="32">
        <v>1</v>
      </c>
      <c r="E293" s="32">
        <v>0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</row>
    <row r="294" spans="1:15" s="3" customFormat="1" ht="15" customHeight="1">
      <c r="A294" s="54" t="s">
        <v>551</v>
      </c>
      <c r="B294" s="1" t="s">
        <v>208</v>
      </c>
      <c r="C294" s="32">
        <f t="shared" si="50"/>
        <v>4857417.04</v>
      </c>
      <c r="D294" s="32">
        <v>414538.04</v>
      </c>
      <c r="E294" s="32">
        <v>297564</v>
      </c>
      <c r="F294" s="32">
        <v>366476</v>
      </c>
      <c r="G294" s="32">
        <v>455847</v>
      </c>
      <c r="H294" s="32">
        <v>352584</v>
      </c>
      <c r="I294" s="32">
        <v>341205</v>
      </c>
      <c r="J294" s="32">
        <v>342544</v>
      </c>
      <c r="K294" s="32">
        <v>336737</v>
      </c>
      <c r="L294" s="32">
        <v>543116</v>
      </c>
      <c r="M294" s="32">
        <v>273402</v>
      </c>
      <c r="N294" s="32">
        <v>554995</v>
      </c>
      <c r="O294" s="32">
        <v>578409</v>
      </c>
    </row>
    <row r="295" spans="1:15" s="4" customFormat="1" ht="15" customHeight="1">
      <c r="A295" s="9" t="s">
        <v>552</v>
      </c>
      <c r="B295" s="13" t="s">
        <v>209</v>
      </c>
      <c r="C295" s="31">
        <f aca="true" t="shared" si="57" ref="C295:O295">+C296</f>
        <v>98408</v>
      </c>
      <c r="D295" s="31">
        <f t="shared" si="57"/>
        <v>0</v>
      </c>
      <c r="E295" s="31">
        <f t="shared" si="57"/>
        <v>0</v>
      </c>
      <c r="F295" s="31">
        <f t="shared" si="57"/>
        <v>0</v>
      </c>
      <c r="G295" s="31">
        <f t="shared" si="57"/>
        <v>0</v>
      </c>
      <c r="H295" s="31">
        <f t="shared" si="57"/>
        <v>0</v>
      </c>
      <c r="I295" s="31">
        <f t="shared" si="57"/>
        <v>0</v>
      </c>
      <c r="J295" s="31">
        <f t="shared" si="57"/>
        <v>0</v>
      </c>
      <c r="K295" s="31">
        <f t="shared" si="57"/>
        <v>0</v>
      </c>
      <c r="L295" s="31">
        <f t="shared" si="57"/>
        <v>0</v>
      </c>
      <c r="M295" s="31">
        <f t="shared" si="57"/>
        <v>0</v>
      </c>
      <c r="N295" s="31">
        <f t="shared" si="57"/>
        <v>73382</v>
      </c>
      <c r="O295" s="31">
        <f t="shared" si="57"/>
        <v>25026</v>
      </c>
    </row>
    <row r="296" spans="1:15" s="3" customFormat="1" ht="15" customHeight="1">
      <c r="A296" s="54" t="s">
        <v>553</v>
      </c>
      <c r="B296" s="1" t="s">
        <v>210</v>
      </c>
      <c r="C296" s="32">
        <f t="shared" si="50"/>
        <v>98408</v>
      </c>
      <c r="D296" s="32">
        <v>0</v>
      </c>
      <c r="E296" s="32">
        <v>0</v>
      </c>
      <c r="F296" s="32">
        <v>0</v>
      </c>
      <c r="G296" s="32">
        <v>0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73382</v>
      </c>
      <c r="O296" s="32">
        <v>25026</v>
      </c>
    </row>
    <row r="297" spans="1:15" s="4" customFormat="1" ht="15" customHeight="1">
      <c r="A297" s="9" t="s">
        <v>554</v>
      </c>
      <c r="B297" s="13" t="s">
        <v>211</v>
      </c>
      <c r="C297" s="31">
        <f aca="true" t="shared" si="58" ref="C297:O297">+C298</f>
        <v>1</v>
      </c>
      <c r="D297" s="31">
        <f t="shared" si="58"/>
        <v>1</v>
      </c>
      <c r="E297" s="31">
        <f t="shared" si="58"/>
        <v>0</v>
      </c>
      <c r="F297" s="31">
        <f t="shared" si="58"/>
        <v>0</v>
      </c>
      <c r="G297" s="31">
        <f t="shared" si="58"/>
        <v>0</v>
      </c>
      <c r="H297" s="31">
        <f t="shared" si="58"/>
        <v>0</v>
      </c>
      <c r="I297" s="31">
        <f t="shared" si="58"/>
        <v>0</v>
      </c>
      <c r="J297" s="31">
        <f t="shared" si="58"/>
        <v>0</v>
      </c>
      <c r="K297" s="31">
        <f t="shared" si="58"/>
        <v>0</v>
      </c>
      <c r="L297" s="31">
        <f t="shared" si="58"/>
        <v>0</v>
      </c>
      <c r="M297" s="31">
        <f t="shared" si="58"/>
        <v>0</v>
      </c>
      <c r="N297" s="31">
        <f t="shared" si="58"/>
        <v>0</v>
      </c>
      <c r="O297" s="31">
        <f t="shared" si="58"/>
        <v>0</v>
      </c>
    </row>
    <row r="298" spans="1:15" s="3" customFormat="1" ht="15" customHeight="1">
      <c r="A298" s="54" t="s">
        <v>555</v>
      </c>
      <c r="B298" s="1" t="s">
        <v>212</v>
      </c>
      <c r="C298" s="32">
        <f t="shared" si="50"/>
        <v>1</v>
      </c>
      <c r="D298" s="32">
        <v>1</v>
      </c>
      <c r="E298" s="32">
        <v>0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</row>
    <row r="299" spans="1:15" s="4" customFormat="1" ht="15" customHeight="1">
      <c r="A299" s="9" t="s">
        <v>556</v>
      </c>
      <c r="B299" s="13" t="s">
        <v>213</v>
      </c>
      <c r="C299" s="31">
        <f aca="true" t="shared" si="59" ref="C299:O299">SUM(C300:C301)</f>
        <v>306614</v>
      </c>
      <c r="D299" s="31">
        <f t="shared" si="59"/>
        <v>1006</v>
      </c>
      <c r="E299" s="31">
        <f t="shared" si="59"/>
        <v>24768</v>
      </c>
      <c r="F299" s="31">
        <f t="shared" si="59"/>
        <v>4282</v>
      </c>
      <c r="G299" s="31">
        <f t="shared" si="59"/>
        <v>6192</v>
      </c>
      <c r="H299" s="31">
        <f t="shared" si="59"/>
        <v>0</v>
      </c>
      <c r="I299" s="31">
        <f t="shared" si="59"/>
        <v>0</v>
      </c>
      <c r="J299" s="31">
        <f t="shared" si="59"/>
        <v>64500</v>
      </c>
      <c r="K299" s="31">
        <f t="shared" si="59"/>
        <v>20640</v>
      </c>
      <c r="L299" s="31">
        <f t="shared" si="59"/>
        <v>25800</v>
      </c>
      <c r="M299" s="31">
        <f t="shared" si="59"/>
        <v>119712</v>
      </c>
      <c r="N299" s="31">
        <f t="shared" si="59"/>
        <v>22566</v>
      </c>
      <c r="O299" s="31">
        <f t="shared" si="59"/>
        <v>17148</v>
      </c>
    </row>
    <row r="300" spans="1:15" s="3" customFormat="1" ht="15" customHeight="1">
      <c r="A300" s="54" t="s">
        <v>557</v>
      </c>
      <c r="B300" s="1" t="s">
        <v>214</v>
      </c>
      <c r="C300" s="32">
        <f t="shared" si="50"/>
        <v>154670</v>
      </c>
      <c r="D300" s="32">
        <v>1006</v>
      </c>
      <c r="E300" s="32">
        <v>24768</v>
      </c>
      <c r="F300" s="32">
        <v>1186</v>
      </c>
      <c r="G300" s="32">
        <v>0</v>
      </c>
      <c r="H300" s="32">
        <v>0</v>
      </c>
      <c r="I300" s="32">
        <v>0</v>
      </c>
      <c r="J300" s="32">
        <v>64500</v>
      </c>
      <c r="K300" s="32">
        <v>20640</v>
      </c>
      <c r="L300" s="32">
        <v>15480</v>
      </c>
      <c r="M300" s="32">
        <v>0</v>
      </c>
      <c r="N300" s="32">
        <v>16254</v>
      </c>
      <c r="O300" s="32">
        <v>10836</v>
      </c>
    </row>
    <row r="301" spans="1:15" s="3" customFormat="1" ht="15" customHeight="1">
      <c r="A301" s="54" t="s">
        <v>558</v>
      </c>
      <c r="B301" s="1" t="s">
        <v>215</v>
      </c>
      <c r="C301" s="32">
        <f t="shared" si="50"/>
        <v>151944</v>
      </c>
      <c r="D301" s="32">
        <v>0</v>
      </c>
      <c r="E301" s="32">
        <v>0</v>
      </c>
      <c r="F301" s="32">
        <v>3096</v>
      </c>
      <c r="G301" s="32">
        <v>6192</v>
      </c>
      <c r="H301" s="32">
        <v>0</v>
      </c>
      <c r="I301" s="32">
        <v>0</v>
      </c>
      <c r="J301" s="32">
        <v>0</v>
      </c>
      <c r="K301" s="32">
        <v>0</v>
      </c>
      <c r="L301" s="32">
        <v>10320</v>
      </c>
      <c r="M301" s="32">
        <v>119712</v>
      </c>
      <c r="N301" s="32">
        <v>6312</v>
      </c>
      <c r="O301" s="32">
        <v>6312</v>
      </c>
    </row>
    <row r="302" spans="1:15" s="4" customFormat="1" ht="15" customHeight="1">
      <c r="A302" s="9" t="s">
        <v>559</v>
      </c>
      <c r="B302" s="13" t="s">
        <v>216</v>
      </c>
      <c r="C302" s="31">
        <f aca="true" t="shared" si="60" ref="C302:O302">+C303</f>
        <v>1</v>
      </c>
      <c r="D302" s="31">
        <f t="shared" si="60"/>
        <v>1</v>
      </c>
      <c r="E302" s="31">
        <f t="shared" si="60"/>
        <v>0</v>
      </c>
      <c r="F302" s="31">
        <f t="shared" si="60"/>
        <v>0</v>
      </c>
      <c r="G302" s="31">
        <f t="shared" si="60"/>
        <v>0</v>
      </c>
      <c r="H302" s="31">
        <f t="shared" si="60"/>
        <v>0</v>
      </c>
      <c r="I302" s="31">
        <f t="shared" si="60"/>
        <v>0</v>
      </c>
      <c r="J302" s="31">
        <f t="shared" si="60"/>
        <v>0</v>
      </c>
      <c r="K302" s="31">
        <f t="shared" si="60"/>
        <v>0</v>
      </c>
      <c r="L302" s="31">
        <f t="shared" si="60"/>
        <v>0</v>
      </c>
      <c r="M302" s="31">
        <f t="shared" si="60"/>
        <v>0</v>
      </c>
      <c r="N302" s="31">
        <f t="shared" si="60"/>
        <v>0</v>
      </c>
      <c r="O302" s="31">
        <f t="shared" si="60"/>
        <v>0</v>
      </c>
    </row>
    <row r="303" spans="1:15" s="3" customFormat="1" ht="26.25" customHeight="1">
      <c r="A303" s="54" t="s">
        <v>560</v>
      </c>
      <c r="B303" s="1" t="s">
        <v>216</v>
      </c>
      <c r="C303" s="32">
        <f t="shared" si="50"/>
        <v>1</v>
      </c>
      <c r="D303" s="32">
        <v>1</v>
      </c>
      <c r="E303" s="32">
        <v>0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</row>
    <row r="304" spans="1:15" s="3" customFormat="1" ht="58.5" customHeight="1">
      <c r="A304" s="7" t="s">
        <v>561</v>
      </c>
      <c r="B304" s="10" t="s">
        <v>578</v>
      </c>
      <c r="C304" s="48">
        <f aca="true" t="shared" si="61" ref="C304:O304">+C305+C326</f>
        <v>1177365040.65</v>
      </c>
      <c r="D304" s="28">
        <f t="shared" si="61"/>
        <v>99366289.93</v>
      </c>
      <c r="E304" s="28">
        <f t="shared" si="61"/>
        <v>99366285.9</v>
      </c>
      <c r="F304" s="28">
        <f t="shared" si="61"/>
        <v>99366285.9</v>
      </c>
      <c r="G304" s="28">
        <f t="shared" si="61"/>
        <v>99366285.9</v>
      </c>
      <c r="H304" s="28">
        <f t="shared" si="61"/>
        <v>99366285.9</v>
      </c>
      <c r="I304" s="28">
        <f t="shared" si="61"/>
        <v>99366285.9</v>
      </c>
      <c r="J304" s="28">
        <f t="shared" si="61"/>
        <v>99366285.9</v>
      </c>
      <c r="K304" s="28">
        <f t="shared" si="61"/>
        <v>99366285.9</v>
      </c>
      <c r="L304" s="28">
        <f t="shared" si="61"/>
        <v>99366285.9</v>
      </c>
      <c r="M304" s="28">
        <f t="shared" si="61"/>
        <v>99366285.9</v>
      </c>
      <c r="N304" s="28">
        <f t="shared" si="61"/>
        <v>91851088.81</v>
      </c>
      <c r="O304" s="28">
        <f t="shared" si="61"/>
        <v>91851088.81</v>
      </c>
    </row>
    <row r="305" spans="1:15" s="4" customFormat="1" ht="39.75" customHeight="1">
      <c r="A305" s="6" t="s">
        <v>562</v>
      </c>
      <c r="B305" s="5" t="s">
        <v>579</v>
      </c>
      <c r="C305" s="29">
        <f aca="true" t="shared" si="62" ref="C305:O305">+C306+C318+C321</f>
        <v>1177365039.65</v>
      </c>
      <c r="D305" s="29">
        <f t="shared" si="62"/>
        <v>99366288.93</v>
      </c>
      <c r="E305" s="29">
        <f t="shared" si="62"/>
        <v>99366285.9</v>
      </c>
      <c r="F305" s="29">
        <f t="shared" si="62"/>
        <v>99366285.9</v>
      </c>
      <c r="G305" s="29">
        <f t="shared" si="62"/>
        <v>99366285.9</v>
      </c>
      <c r="H305" s="29">
        <f t="shared" si="62"/>
        <v>99366285.9</v>
      </c>
      <c r="I305" s="29">
        <f t="shared" si="62"/>
        <v>99366285.9</v>
      </c>
      <c r="J305" s="29">
        <f t="shared" si="62"/>
        <v>99366285.9</v>
      </c>
      <c r="K305" s="29">
        <f t="shared" si="62"/>
        <v>99366285.9</v>
      </c>
      <c r="L305" s="29">
        <f t="shared" si="62"/>
        <v>99366285.9</v>
      </c>
      <c r="M305" s="29">
        <f t="shared" si="62"/>
        <v>99366285.9</v>
      </c>
      <c r="N305" s="29">
        <f t="shared" si="62"/>
        <v>91851088.81</v>
      </c>
      <c r="O305" s="29">
        <f t="shared" si="62"/>
        <v>91851088.81</v>
      </c>
    </row>
    <row r="306" spans="1:15" s="4" customFormat="1" ht="15" customHeight="1">
      <c r="A306" s="8" t="s">
        <v>563</v>
      </c>
      <c r="B306" s="11" t="s">
        <v>273</v>
      </c>
      <c r="C306" s="47">
        <f aca="true" t="shared" si="63" ref="C306:O306">SUM(C307:C317)</f>
        <v>771865236.8200002</v>
      </c>
      <c r="D306" s="30">
        <f t="shared" si="63"/>
        <v>64322103.93000001</v>
      </c>
      <c r="E306" s="30">
        <f t="shared" si="63"/>
        <v>64322102.99</v>
      </c>
      <c r="F306" s="30">
        <f t="shared" si="63"/>
        <v>64322102.99</v>
      </c>
      <c r="G306" s="30">
        <f t="shared" si="63"/>
        <v>64322102.99</v>
      </c>
      <c r="H306" s="30">
        <f t="shared" si="63"/>
        <v>64322102.99</v>
      </c>
      <c r="I306" s="30">
        <f t="shared" si="63"/>
        <v>64322102.99</v>
      </c>
      <c r="J306" s="30">
        <f t="shared" si="63"/>
        <v>64322102.99</v>
      </c>
      <c r="K306" s="30">
        <f t="shared" si="63"/>
        <v>64322102.99</v>
      </c>
      <c r="L306" s="30">
        <f t="shared" si="63"/>
        <v>64322102.99</v>
      </c>
      <c r="M306" s="30">
        <f t="shared" si="63"/>
        <v>64322102.99</v>
      </c>
      <c r="N306" s="30">
        <f t="shared" si="63"/>
        <v>64322102.99</v>
      </c>
      <c r="O306" s="30">
        <f t="shared" si="63"/>
        <v>64322102.99</v>
      </c>
    </row>
    <row r="307" spans="1:15" s="3" customFormat="1" ht="15" customHeight="1">
      <c r="A307" s="54" t="s">
        <v>564</v>
      </c>
      <c r="B307" s="1" t="s">
        <v>231</v>
      </c>
      <c r="C307" s="49">
        <f t="shared" si="50"/>
        <v>496569854.0000001</v>
      </c>
      <c r="D307" s="32">
        <v>41380821.13</v>
      </c>
      <c r="E307" s="32">
        <v>41380821.17</v>
      </c>
      <c r="F307" s="32">
        <v>41380821.17</v>
      </c>
      <c r="G307" s="32">
        <v>41380821.17</v>
      </c>
      <c r="H307" s="32">
        <v>41380821.17</v>
      </c>
      <c r="I307" s="32">
        <v>41380821.17</v>
      </c>
      <c r="J307" s="32">
        <v>41380821.17</v>
      </c>
      <c r="K307" s="32">
        <v>41380821.17</v>
      </c>
      <c r="L307" s="32">
        <v>41380821.17</v>
      </c>
      <c r="M307" s="32">
        <v>41380821.17</v>
      </c>
      <c r="N307" s="32">
        <v>41380821.17</v>
      </c>
      <c r="O307" s="32">
        <v>41380821.17</v>
      </c>
    </row>
    <row r="308" spans="1:15" s="3" customFormat="1" ht="15" customHeight="1">
      <c r="A308" s="54" t="s">
        <v>565</v>
      </c>
      <c r="B308" s="1" t="s">
        <v>232</v>
      </c>
      <c r="C308" s="49">
        <f t="shared" si="50"/>
        <v>193484019</v>
      </c>
      <c r="D308" s="32">
        <v>16123668.25</v>
      </c>
      <c r="E308" s="32">
        <v>16123668.25</v>
      </c>
      <c r="F308" s="32">
        <v>16123668.25</v>
      </c>
      <c r="G308" s="32">
        <v>16123668.25</v>
      </c>
      <c r="H308" s="32">
        <v>16123668.25</v>
      </c>
      <c r="I308" s="32">
        <v>16123668.25</v>
      </c>
      <c r="J308" s="32">
        <v>16123668.25</v>
      </c>
      <c r="K308" s="32">
        <v>16123668.25</v>
      </c>
      <c r="L308" s="32">
        <v>16123668.25</v>
      </c>
      <c r="M308" s="32">
        <v>16123668.25</v>
      </c>
      <c r="N308" s="32">
        <v>16123668.25</v>
      </c>
      <c r="O308" s="32">
        <v>16123668.25</v>
      </c>
    </row>
    <row r="309" spans="1:15" s="3" customFormat="1" ht="15" customHeight="1">
      <c r="A309" s="54" t="s">
        <v>566</v>
      </c>
      <c r="B309" s="1" t="s">
        <v>233</v>
      </c>
      <c r="C309" s="49">
        <f t="shared" si="50"/>
        <v>35021114.00000001</v>
      </c>
      <c r="D309" s="32">
        <v>2918426.13</v>
      </c>
      <c r="E309" s="32">
        <v>2918426.17</v>
      </c>
      <c r="F309" s="32">
        <v>2918426.17</v>
      </c>
      <c r="G309" s="32">
        <v>2918426.17</v>
      </c>
      <c r="H309" s="32">
        <v>2918426.17</v>
      </c>
      <c r="I309" s="32">
        <v>2918426.17</v>
      </c>
      <c r="J309" s="32">
        <v>2918426.17</v>
      </c>
      <c r="K309" s="32">
        <v>2918426.17</v>
      </c>
      <c r="L309" s="32">
        <v>2918426.17</v>
      </c>
      <c r="M309" s="32">
        <v>2918426.17</v>
      </c>
      <c r="N309" s="32">
        <v>2918426.17</v>
      </c>
      <c r="O309" s="32">
        <v>2918426.17</v>
      </c>
    </row>
    <row r="310" spans="1:15" s="3" customFormat="1" ht="15" customHeight="1">
      <c r="A310" s="54" t="s">
        <v>567</v>
      </c>
      <c r="B310" s="1" t="s">
        <v>234</v>
      </c>
      <c r="C310" s="49">
        <f t="shared" si="50"/>
        <v>1</v>
      </c>
      <c r="D310" s="32">
        <v>1</v>
      </c>
      <c r="E310" s="32">
        <v>0</v>
      </c>
      <c r="F310" s="32">
        <v>0</v>
      </c>
      <c r="G310" s="32">
        <v>0</v>
      </c>
      <c r="H310" s="32">
        <v>0</v>
      </c>
      <c r="I310" s="32">
        <v>0</v>
      </c>
      <c r="J310" s="32">
        <v>0</v>
      </c>
      <c r="K310" s="32">
        <v>0</v>
      </c>
      <c r="L310" s="32">
        <v>0</v>
      </c>
      <c r="M310" s="32">
        <v>0</v>
      </c>
      <c r="N310" s="32">
        <v>0</v>
      </c>
      <c r="O310" s="32">
        <v>0</v>
      </c>
    </row>
    <row r="311" spans="1:15" s="3" customFormat="1" ht="15" customHeight="1">
      <c r="A311" s="54" t="s">
        <v>568</v>
      </c>
      <c r="B311" s="1" t="s">
        <v>235</v>
      </c>
      <c r="C311" s="49">
        <f t="shared" si="50"/>
        <v>854436</v>
      </c>
      <c r="D311" s="32">
        <v>71203</v>
      </c>
      <c r="E311" s="32">
        <v>71203</v>
      </c>
      <c r="F311" s="32">
        <v>71203</v>
      </c>
      <c r="G311" s="32">
        <v>71203</v>
      </c>
      <c r="H311" s="32">
        <v>71203</v>
      </c>
      <c r="I311" s="32">
        <v>71203</v>
      </c>
      <c r="J311" s="32">
        <v>71203</v>
      </c>
      <c r="K311" s="32">
        <v>71203</v>
      </c>
      <c r="L311" s="32">
        <v>71203</v>
      </c>
      <c r="M311" s="32">
        <v>71203</v>
      </c>
      <c r="N311" s="32">
        <v>71203</v>
      </c>
      <c r="O311" s="32">
        <v>71203</v>
      </c>
    </row>
    <row r="312" spans="1:15" s="3" customFormat="1" ht="15" customHeight="1">
      <c r="A312" s="54" t="s">
        <v>569</v>
      </c>
      <c r="B312" s="1" t="s">
        <v>236</v>
      </c>
      <c r="C312" s="49">
        <f t="shared" si="50"/>
        <v>19170686</v>
      </c>
      <c r="D312" s="32">
        <v>1597557.13</v>
      </c>
      <c r="E312" s="32">
        <v>1597557.17</v>
      </c>
      <c r="F312" s="32">
        <v>1597557.17</v>
      </c>
      <c r="G312" s="32">
        <v>1597557.17</v>
      </c>
      <c r="H312" s="32">
        <v>1597557.17</v>
      </c>
      <c r="I312" s="32">
        <v>1597557.17</v>
      </c>
      <c r="J312" s="32">
        <v>1597557.17</v>
      </c>
      <c r="K312" s="32">
        <v>1597557.17</v>
      </c>
      <c r="L312" s="32">
        <v>1597557.17</v>
      </c>
      <c r="M312" s="32">
        <v>1597557.17</v>
      </c>
      <c r="N312" s="32">
        <v>1597557.17</v>
      </c>
      <c r="O312" s="32">
        <v>1597557.17</v>
      </c>
    </row>
    <row r="313" spans="1:15" s="3" customFormat="1" ht="15" customHeight="1">
      <c r="A313" s="54" t="s">
        <v>570</v>
      </c>
      <c r="B313" s="1" t="s">
        <v>237</v>
      </c>
      <c r="C313" s="49">
        <f t="shared" si="50"/>
        <v>23959942</v>
      </c>
      <c r="D313" s="32">
        <v>1996661.87</v>
      </c>
      <c r="E313" s="32">
        <v>1996661.83</v>
      </c>
      <c r="F313" s="32">
        <v>1996661.83</v>
      </c>
      <c r="G313" s="32">
        <v>1996661.83</v>
      </c>
      <c r="H313" s="32">
        <v>1996661.83</v>
      </c>
      <c r="I313" s="32">
        <v>1996661.83</v>
      </c>
      <c r="J313" s="32">
        <v>1996661.83</v>
      </c>
      <c r="K313" s="32">
        <v>1996661.83</v>
      </c>
      <c r="L313" s="32">
        <v>1996661.83</v>
      </c>
      <c r="M313" s="32">
        <v>1996661.83</v>
      </c>
      <c r="N313" s="32">
        <v>1996661.83</v>
      </c>
      <c r="O313" s="32">
        <v>1996661.83</v>
      </c>
    </row>
    <row r="314" spans="1:15" s="3" customFormat="1" ht="15" customHeight="1">
      <c r="A314" s="54" t="s">
        <v>571</v>
      </c>
      <c r="B314" s="1" t="s">
        <v>238</v>
      </c>
      <c r="C314" s="49">
        <f t="shared" si="50"/>
        <v>1937332.0000000002</v>
      </c>
      <c r="D314" s="32">
        <v>161444.37</v>
      </c>
      <c r="E314" s="32">
        <v>161444.33</v>
      </c>
      <c r="F314" s="32">
        <v>161444.33</v>
      </c>
      <c r="G314" s="32">
        <v>161444.33</v>
      </c>
      <c r="H314" s="32">
        <v>161444.33</v>
      </c>
      <c r="I314" s="32">
        <v>161444.33</v>
      </c>
      <c r="J314" s="32">
        <v>161444.33</v>
      </c>
      <c r="K314" s="32">
        <v>161444.33</v>
      </c>
      <c r="L314" s="32">
        <v>161444.33</v>
      </c>
      <c r="M314" s="32">
        <v>161444.33</v>
      </c>
      <c r="N314" s="32">
        <v>161444.33</v>
      </c>
      <c r="O314" s="32">
        <v>161444.33</v>
      </c>
    </row>
    <row r="315" spans="1:15" s="3" customFormat="1" ht="15" customHeight="1">
      <c r="A315" s="54" t="s">
        <v>572</v>
      </c>
      <c r="B315" s="1" t="s">
        <v>239</v>
      </c>
      <c r="C315" s="49">
        <f t="shared" si="50"/>
        <v>306571.82</v>
      </c>
      <c r="D315" s="32">
        <v>25547.67</v>
      </c>
      <c r="E315" s="32">
        <v>25547.65</v>
      </c>
      <c r="F315" s="32">
        <v>25547.65</v>
      </c>
      <c r="G315" s="32">
        <v>25547.65</v>
      </c>
      <c r="H315" s="32">
        <v>25547.65</v>
      </c>
      <c r="I315" s="32">
        <v>25547.65</v>
      </c>
      <c r="J315" s="32">
        <v>25547.65</v>
      </c>
      <c r="K315" s="32">
        <v>25547.65</v>
      </c>
      <c r="L315" s="32">
        <v>25547.65</v>
      </c>
      <c r="M315" s="32">
        <v>25547.65</v>
      </c>
      <c r="N315" s="32">
        <v>25547.65</v>
      </c>
      <c r="O315" s="32">
        <v>25547.65</v>
      </c>
    </row>
    <row r="316" spans="1:15" s="3" customFormat="1" ht="15" customHeight="1">
      <c r="A316" s="54" t="s">
        <v>573</v>
      </c>
      <c r="B316" s="1" t="s">
        <v>635</v>
      </c>
      <c r="C316" s="32">
        <f t="shared" si="50"/>
        <v>0</v>
      </c>
      <c r="D316" s="32">
        <v>0</v>
      </c>
      <c r="E316" s="32">
        <v>0</v>
      </c>
      <c r="F316" s="32">
        <v>0</v>
      </c>
      <c r="G316" s="32">
        <v>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0</v>
      </c>
    </row>
    <row r="317" spans="1:15" s="3" customFormat="1" ht="15" customHeight="1">
      <c r="A317" s="54" t="s">
        <v>574</v>
      </c>
      <c r="B317" s="1" t="s">
        <v>240</v>
      </c>
      <c r="C317" s="49">
        <f t="shared" si="50"/>
        <v>561280.9999999999</v>
      </c>
      <c r="D317" s="32">
        <v>46773.38</v>
      </c>
      <c r="E317" s="32">
        <v>46773.42</v>
      </c>
      <c r="F317" s="32">
        <v>46773.42</v>
      </c>
      <c r="G317" s="32">
        <v>46773.42</v>
      </c>
      <c r="H317" s="32">
        <v>46773.42</v>
      </c>
      <c r="I317" s="32">
        <v>46773.42</v>
      </c>
      <c r="J317" s="32">
        <v>46773.42</v>
      </c>
      <c r="K317" s="32">
        <v>46773.42</v>
      </c>
      <c r="L317" s="32">
        <v>46773.42</v>
      </c>
      <c r="M317" s="32">
        <v>46773.42</v>
      </c>
      <c r="N317" s="32">
        <v>46773.42</v>
      </c>
      <c r="O317" s="32">
        <v>46773.42</v>
      </c>
    </row>
    <row r="318" spans="1:15" s="4" customFormat="1" ht="15" customHeight="1">
      <c r="A318" s="8" t="s">
        <v>575</v>
      </c>
      <c r="B318" s="11" t="s">
        <v>260</v>
      </c>
      <c r="C318" s="47">
        <f aca="true" t="shared" si="64" ref="C318:O318">SUM(C319:C320)</f>
        <v>387004374.83</v>
      </c>
      <c r="D318" s="30">
        <f t="shared" si="64"/>
        <v>33502897.5</v>
      </c>
      <c r="E318" s="30">
        <f t="shared" si="64"/>
        <v>33502897.41</v>
      </c>
      <c r="F318" s="30">
        <f t="shared" si="64"/>
        <v>33502897.41</v>
      </c>
      <c r="G318" s="30">
        <f t="shared" si="64"/>
        <v>33502897.41</v>
      </c>
      <c r="H318" s="30">
        <f t="shared" si="64"/>
        <v>33502897.41</v>
      </c>
      <c r="I318" s="30">
        <f t="shared" si="64"/>
        <v>33502897.41</v>
      </c>
      <c r="J318" s="30">
        <f t="shared" si="64"/>
        <v>33502897.41</v>
      </c>
      <c r="K318" s="30">
        <f t="shared" si="64"/>
        <v>33502897.41</v>
      </c>
      <c r="L318" s="30">
        <f t="shared" si="64"/>
        <v>33502897.41</v>
      </c>
      <c r="M318" s="30">
        <f t="shared" si="64"/>
        <v>33502897.41</v>
      </c>
      <c r="N318" s="30">
        <f t="shared" si="64"/>
        <v>25987700.32</v>
      </c>
      <c r="O318" s="30">
        <f t="shared" si="64"/>
        <v>25987700.32</v>
      </c>
    </row>
    <row r="319" spans="1:15" s="3" customFormat="1" ht="15" customHeight="1">
      <c r="A319" s="54" t="s">
        <v>576</v>
      </c>
      <c r="B319" s="1" t="s">
        <v>241</v>
      </c>
      <c r="C319" s="49">
        <f t="shared" si="50"/>
        <v>75151970.93000002</v>
      </c>
      <c r="D319" s="32">
        <v>7515197.12</v>
      </c>
      <c r="E319" s="32">
        <v>7515197.09</v>
      </c>
      <c r="F319" s="32">
        <v>7515197.09</v>
      </c>
      <c r="G319" s="32">
        <v>7515197.09</v>
      </c>
      <c r="H319" s="32">
        <v>7515197.09</v>
      </c>
      <c r="I319" s="32">
        <v>7515197.09</v>
      </c>
      <c r="J319" s="32">
        <v>7515197.09</v>
      </c>
      <c r="K319" s="32">
        <v>7515197.09</v>
      </c>
      <c r="L319" s="32">
        <v>7515197.09</v>
      </c>
      <c r="M319" s="32">
        <v>7515197.09</v>
      </c>
      <c r="N319" s="32">
        <v>0</v>
      </c>
      <c r="O319" s="32">
        <v>0</v>
      </c>
    </row>
    <row r="320" spans="1:15" s="3" customFormat="1" ht="27" customHeight="1">
      <c r="A320" s="56" t="s">
        <v>577</v>
      </c>
      <c r="B320" s="1" t="s">
        <v>242</v>
      </c>
      <c r="C320" s="49">
        <f t="shared" si="50"/>
        <v>311852403.9</v>
      </c>
      <c r="D320" s="32">
        <v>25987700.38</v>
      </c>
      <c r="E320" s="32">
        <v>25987700.32</v>
      </c>
      <c r="F320" s="32">
        <v>25987700.32</v>
      </c>
      <c r="G320" s="32">
        <v>25987700.32</v>
      </c>
      <c r="H320" s="32">
        <v>25987700.32</v>
      </c>
      <c r="I320" s="32">
        <v>25987700.32</v>
      </c>
      <c r="J320" s="32">
        <v>25987700.32</v>
      </c>
      <c r="K320" s="32">
        <v>25987700.32</v>
      </c>
      <c r="L320" s="32">
        <v>25987700.32</v>
      </c>
      <c r="M320" s="32">
        <v>25987700.32</v>
      </c>
      <c r="N320" s="32">
        <v>25987700.32</v>
      </c>
      <c r="O320" s="32">
        <v>25987700.32</v>
      </c>
    </row>
    <row r="321" spans="1:15" s="4" customFormat="1" ht="15" customHeight="1">
      <c r="A321" s="8" t="s">
        <v>580</v>
      </c>
      <c r="B321" s="11" t="s">
        <v>261</v>
      </c>
      <c r="C321" s="47">
        <f aca="true" t="shared" si="65" ref="C321:O321">+C322</f>
        <v>18495428</v>
      </c>
      <c r="D321" s="30">
        <f t="shared" si="65"/>
        <v>1541287.5</v>
      </c>
      <c r="E321" s="30">
        <f t="shared" si="65"/>
        <v>1541285.5</v>
      </c>
      <c r="F321" s="30">
        <f t="shared" si="65"/>
        <v>1541285.5</v>
      </c>
      <c r="G321" s="30">
        <f t="shared" si="65"/>
        <v>1541285.5</v>
      </c>
      <c r="H321" s="30">
        <f t="shared" si="65"/>
        <v>1541285.5</v>
      </c>
      <c r="I321" s="30">
        <f t="shared" si="65"/>
        <v>1541285.5</v>
      </c>
      <c r="J321" s="30">
        <f t="shared" si="65"/>
        <v>1541285.5</v>
      </c>
      <c r="K321" s="30">
        <f t="shared" si="65"/>
        <v>1541285.5</v>
      </c>
      <c r="L321" s="30">
        <f t="shared" si="65"/>
        <v>1541285.5</v>
      </c>
      <c r="M321" s="30">
        <f t="shared" si="65"/>
        <v>1541285.5</v>
      </c>
      <c r="N321" s="30">
        <f t="shared" si="65"/>
        <v>1541285.5</v>
      </c>
      <c r="O321" s="30">
        <f t="shared" si="65"/>
        <v>1541285.5</v>
      </c>
    </row>
    <row r="322" spans="1:15" s="4" customFormat="1" ht="15" customHeight="1">
      <c r="A322" s="14" t="s">
        <v>581</v>
      </c>
      <c r="B322" s="13" t="s">
        <v>243</v>
      </c>
      <c r="C322" s="31">
        <f aca="true" t="shared" si="66" ref="C322:O322">SUM(C323:C325)</f>
        <v>18495428</v>
      </c>
      <c r="D322" s="31">
        <f t="shared" si="66"/>
        <v>1541287.5</v>
      </c>
      <c r="E322" s="31">
        <f t="shared" si="66"/>
        <v>1541285.5</v>
      </c>
      <c r="F322" s="31">
        <f t="shared" si="66"/>
        <v>1541285.5</v>
      </c>
      <c r="G322" s="31">
        <f t="shared" si="66"/>
        <v>1541285.5</v>
      </c>
      <c r="H322" s="31">
        <f t="shared" si="66"/>
        <v>1541285.5</v>
      </c>
      <c r="I322" s="31">
        <f t="shared" si="66"/>
        <v>1541285.5</v>
      </c>
      <c r="J322" s="31">
        <f t="shared" si="66"/>
        <v>1541285.5</v>
      </c>
      <c r="K322" s="31">
        <f t="shared" si="66"/>
        <v>1541285.5</v>
      </c>
      <c r="L322" s="31">
        <f t="shared" si="66"/>
        <v>1541285.5</v>
      </c>
      <c r="M322" s="31">
        <f t="shared" si="66"/>
        <v>1541285.5</v>
      </c>
      <c r="N322" s="31">
        <f t="shared" si="66"/>
        <v>1541285.5</v>
      </c>
      <c r="O322" s="31">
        <f t="shared" si="66"/>
        <v>1541285.5</v>
      </c>
    </row>
    <row r="323" spans="1:15" s="3" customFormat="1" ht="15" customHeight="1">
      <c r="A323" s="56" t="s">
        <v>582</v>
      </c>
      <c r="B323" s="1" t="s">
        <v>244</v>
      </c>
      <c r="C323" s="49">
        <f t="shared" si="50"/>
        <v>18495426</v>
      </c>
      <c r="D323" s="32">
        <v>1541285.5</v>
      </c>
      <c r="E323" s="32">
        <v>1541285.5</v>
      </c>
      <c r="F323" s="32">
        <v>1541285.5</v>
      </c>
      <c r="G323" s="32">
        <v>1541285.5</v>
      </c>
      <c r="H323" s="32">
        <v>1541285.5</v>
      </c>
      <c r="I323" s="32">
        <v>1541285.5</v>
      </c>
      <c r="J323" s="32">
        <v>1541285.5</v>
      </c>
      <c r="K323" s="32">
        <v>1541285.5</v>
      </c>
      <c r="L323" s="32">
        <v>1541285.5</v>
      </c>
      <c r="M323" s="32">
        <v>1541285.5</v>
      </c>
      <c r="N323" s="32">
        <v>1541285.5</v>
      </c>
      <c r="O323" s="32">
        <v>1541285.5</v>
      </c>
    </row>
    <row r="324" spans="1:15" s="3" customFormat="1" ht="15" customHeight="1">
      <c r="A324" s="56" t="s">
        <v>583</v>
      </c>
      <c r="B324" s="1" t="s">
        <v>649</v>
      </c>
      <c r="C324" s="49">
        <f t="shared" si="50"/>
        <v>1</v>
      </c>
      <c r="D324" s="32">
        <v>1</v>
      </c>
      <c r="E324" s="32">
        <v>0</v>
      </c>
      <c r="F324" s="32">
        <v>0</v>
      </c>
      <c r="G324" s="32">
        <v>0</v>
      </c>
      <c r="H324" s="32">
        <v>0</v>
      </c>
      <c r="I324" s="32">
        <v>0</v>
      </c>
      <c r="J324" s="32">
        <v>0</v>
      </c>
      <c r="K324" s="32">
        <v>0</v>
      </c>
      <c r="L324" s="32">
        <v>0</v>
      </c>
      <c r="M324" s="32">
        <v>0</v>
      </c>
      <c r="N324" s="32">
        <v>0</v>
      </c>
      <c r="O324" s="32">
        <v>0</v>
      </c>
    </row>
    <row r="325" spans="1:15" s="3" customFormat="1" ht="15" customHeight="1">
      <c r="A325" s="56" t="s">
        <v>584</v>
      </c>
      <c r="B325" s="1" t="s">
        <v>245</v>
      </c>
      <c r="C325" s="49">
        <f t="shared" si="50"/>
        <v>1</v>
      </c>
      <c r="D325" s="32">
        <v>1</v>
      </c>
      <c r="E325" s="32">
        <v>0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</row>
    <row r="326" spans="1:15" s="3" customFormat="1" ht="27.75" customHeight="1">
      <c r="A326" s="6" t="s">
        <v>585</v>
      </c>
      <c r="B326" s="5" t="s">
        <v>586</v>
      </c>
      <c r="C326" s="29">
        <f aca="true" t="shared" si="67" ref="C326:O328">+C327</f>
        <v>1</v>
      </c>
      <c r="D326" s="29">
        <f t="shared" si="67"/>
        <v>1</v>
      </c>
      <c r="E326" s="29">
        <f t="shared" si="67"/>
        <v>0</v>
      </c>
      <c r="F326" s="29">
        <f t="shared" si="67"/>
        <v>0</v>
      </c>
      <c r="G326" s="29">
        <f t="shared" si="67"/>
        <v>0</v>
      </c>
      <c r="H326" s="29">
        <f t="shared" si="67"/>
        <v>0</v>
      </c>
      <c r="I326" s="29">
        <f t="shared" si="67"/>
        <v>0</v>
      </c>
      <c r="J326" s="29">
        <f t="shared" si="67"/>
        <v>0</v>
      </c>
      <c r="K326" s="29">
        <f t="shared" si="67"/>
        <v>0</v>
      </c>
      <c r="L326" s="29">
        <f t="shared" si="67"/>
        <v>0</v>
      </c>
      <c r="M326" s="29">
        <f t="shared" si="67"/>
        <v>0</v>
      </c>
      <c r="N326" s="29">
        <f t="shared" si="67"/>
        <v>0</v>
      </c>
      <c r="O326" s="29">
        <f t="shared" si="67"/>
        <v>0</v>
      </c>
    </row>
    <row r="327" spans="1:15" s="4" customFormat="1" ht="15" customHeight="1">
      <c r="A327" s="8" t="s">
        <v>587</v>
      </c>
      <c r="B327" s="11" t="s">
        <v>246</v>
      </c>
      <c r="C327" s="30">
        <f t="shared" si="67"/>
        <v>1</v>
      </c>
      <c r="D327" s="30">
        <f t="shared" si="67"/>
        <v>1</v>
      </c>
      <c r="E327" s="30">
        <f t="shared" si="67"/>
        <v>0</v>
      </c>
      <c r="F327" s="30">
        <f t="shared" si="67"/>
        <v>0</v>
      </c>
      <c r="G327" s="30">
        <f t="shared" si="67"/>
        <v>0</v>
      </c>
      <c r="H327" s="30">
        <f t="shared" si="67"/>
        <v>0</v>
      </c>
      <c r="I327" s="30">
        <f t="shared" si="67"/>
        <v>0</v>
      </c>
      <c r="J327" s="30">
        <f t="shared" si="67"/>
        <v>0</v>
      </c>
      <c r="K327" s="30">
        <f t="shared" si="67"/>
        <v>0</v>
      </c>
      <c r="L327" s="30">
        <f t="shared" si="67"/>
        <v>0</v>
      </c>
      <c r="M327" s="30">
        <f t="shared" si="67"/>
        <v>0</v>
      </c>
      <c r="N327" s="30">
        <f t="shared" si="67"/>
        <v>0</v>
      </c>
      <c r="O327" s="30">
        <f t="shared" si="67"/>
        <v>0</v>
      </c>
    </row>
    <row r="328" spans="1:15" s="4" customFormat="1" ht="15" customHeight="1">
      <c r="A328" s="9" t="s">
        <v>588</v>
      </c>
      <c r="B328" s="13" t="s">
        <v>246</v>
      </c>
      <c r="C328" s="31">
        <f t="shared" si="67"/>
        <v>1</v>
      </c>
      <c r="D328" s="31">
        <f t="shared" si="67"/>
        <v>1</v>
      </c>
      <c r="E328" s="31">
        <f t="shared" si="67"/>
        <v>0</v>
      </c>
      <c r="F328" s="31">
        <f t="shared" si="67"/>
        <v>0</v>
      </c>
      <c r="G328" s="31">
        <f t="shared" si="67"/>
        <v>0</v>
      </c>
      <c r="H328" s="31">
        <f t="shared" si="67"/>
        <v>0</v>
      </c>
      <c r="I328" s="31">
        <f t="shared" si="67"/>
        <v>0</v>
      </c>
      <c r="J328" s="31">
        <f t="shared" si="67"/>
        <v>0</v>
      </c>
      <c r="K328" s="31">
        <f t="shared" si="67"/>
        <v>0</v>
      </c>
      <c r="L328" s="31">
        <f t="shared" si="67"/>
        <v>0</v>
      </c>
      <c r="M328" s="31">
        <f t="shared" si="67"/>
        <v>0</v>
      </c>
      <c r="N328" s="31">
        <f t="shared" si="67"/>
        <v>0</v>
      </c>
      <c r="O328" s="31">
        <f t="shared" si="67"/>
        <v>0</v>
      </c>
    </row>
    <row r="329" spans="1:15" s="3" customFormat="1" ht="15" customHeight="1">
      <c r="A329" s="54" t="s">
        <v>589</v>
      </c>
      <c r="B329" s="1" t="s">
        <v>247</v>
      </c>
      <c r="C329" s="49">
        <f>SUM(D329:O329)</f>
        <v>1</v>
      </c>
      <c r="D329" s="32">
        <v>1</v>
      </c>
      <c r="E329" s="32">
        <v>0</v>
      </c>
      <c r="F329" s="32">
        <v>0</v>
      </c>
      <c r="G329" s="32">
        <v>0</v>
      </c>
      <c r="H329" s="32">
        <v>0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</row>
    <row r="330" spans="1:15" s="42" customFormat="1" ht="15" customHeight="1">
      <c r="A330" s="39"/>
      <c r="B330" s="40" t="s">
        <v>594</v>
      </c>
      <c r="C330" s="41">
        <f aca="true" t="shared" si="68" ref="C330:O330">+C8+C304</f>
        <v>1454279498.5300002</v>
      </c>
      <c r="D330" s="41">
        <f t="shared" si="68"/>
        <v>158708278.05</v>
      </c>
      <c r="E330" s="41">
        <f t="shared" si="68"/>
        <v>129037035.51</v>
      </c>
      <c r="F330" s="41">
        <f t="shared" si="68"/>
        <v>124930283.31</v>
      </c>
      <c r="G330" s="41">
        <f t="shared" si="68"/>
        <v>120580589.69</v>
      </c>
      <c r="H330" s="41">
        <f t="shared" si="68"/>
        <v>116286582.23</v>
      </c>
      <c r="I330" s="41">
        <f t="shared" si="68"/>
        <v>114886478.23</v>
      </c>
      <c r="J330" s="41">
        <f t="shared" si="68"/>
        <v>117057830.66</v>
      </c>
      <c r="K330" s="41">
        <f t="shared" si="68"/>
        <v>113963619.05000001</v>
      </c>
      <c r="L330" s="41">
        <f t="shared" si="68"/>
        <v>115618844.93</v>
      </c>
      <c r="M330" s="41">
        <f t="shared" si="68"/>
        <v>114546380.54</v>
      </c>
      <c r="N330" s="41">
        <f t="shared" si="68"/>
        <v>112393017.75</v>
      </c>
      <c r="O330" s="41">
        <f t="shared" si="68"/>
        <v>116270558.58</v>
      </c>
    </row>
    <row r="331" spans="2:15" s="16" customFormat="1" ht="26.25" customHeight="1">
      <c r="B331" s="2" t="s">
        <v>644</v>
      </c>
      <c r="C331" s="50">
        <v>302862447.26</v>
      </c>
      <c r="D331" s="18"/>
      <c r="E331" s="18"/>
      <c r="F331" s="18"/>
      <c r="G331" s="18"/>
      <c r="H331" s="18"/>
      <c r="I331" s="18"/>
      <c r="J331" s="18"/>
      <c r="K331" s="18"/>
      <c r="L331" s="18"/>
      <c r="M331" s="19"/>
      <c r="N331" s="19"/>
      <c r="O331" s="19"/>
    </row>
    <row r="332" ht="11.25">
      <c r="C332" s="52">
        <f>+C330+C331</f>
        <v>1757141945.7900002</v>
      </c>
    </row>
  </sheetData>
  <sheetProtection/>
  <mergeCells count="4">
    <mergeCell ref="A1:O1"/>
    <mergeCell ref="A2:O2"/>
    <mergeCell ref="A3:O3"/>
    <mergeCell ref="A4:O4"/>
  </mergeCells>
  <printOptions/>
  <pageMargins left="0.71" right="0.11811023622047245" top="0.1968503937007874" bottom="0.4724409448818898" header="0" footer="0.31496062992125984"/>
  <pageSetup horizontalDpi="300" verticalDpi="300" orientation="landscape" paperSize="5" scale="68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Mensual de Ingresos</dc:title>
  <dc:subject/>
  <dc:creator>FastReport.NET</dc:creator>
  <cp:keywords/>
  <dc:description/>
  <cp:lastModifiedBy>kudas</cp:lastModifiedBy>
  <cp:lastPrinted>2020-06-25T20:47:38Z</cp:lastPrinted>
  <dcterms:created xsi:type="dcterms:W3CDTF">2009-06-17T07:33:19Z</dcterms:created>
  <dcterms:modified xsi:type="dcterms:W3CDTF">2020-06-25T20:47:42Z</dcterms:modified>
  <cp:category/>
  <cp:version/>
  <cp:contentType/>
  <cp:contentStatus/>
</cp:coreProperties>
</file>