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<sst xmlns="http://schemas.openxmlformats.org/spreadsheetml/2006/main" count="71" uniqueCount="47">
  <si>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</si>
  <si>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</si>
  <si>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</si>
  <si>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</si>
  <si>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</si>
  <si>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</si>
  <si>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</si>
  <si>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</si>
  <si>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</si>
  <si>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</si>
  <si>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</si>
  <si>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</si>
  <si>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</si>
  <si>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</si>
  <si>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</si>
  <si>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</si>
  <si>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</si>
  <si>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</si>
  <si>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</si>
  <si>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</si>
  <si>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</si>
  <si>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</si>
  <si>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</si>
  <si>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</si>
  <si>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</si>
  <si>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</si>
  <si>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</si>
  <si>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</si>
  <si>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</si>
  <si>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</si>
  <si>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</si>
  <si>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</si>
  <si>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</si>
  <si>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</si>
  <si>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</si>
  <si>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</si>
  <si>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</si>
  <si>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</si>
  <si>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</si>
  <si>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</si>
  <si>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</si>
  <si>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</si>
  <si>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</si>
  <si>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</si>
  <si>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</si>
  <si>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30 de Junio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</si>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</sst>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80" fontId="38" fillId="0" borderId="13" xfId="0" applyNumberFormat="1" applyFont="1" applyBorder="1" applyAlignment="1">
      <alignment vertical="center" wrapText="1"/>
    </xf>
    <xf numFmtId="180" fontId="38" fillId="0" borderId="11" xfId="0" applyNumberFormat="1" applyFont="1" applyBorder="1" applyAlignment="1">
      <alignment vertical="center" wrapText="1"/>
    </xf>
    <xf numFmtId="180" fontId="39" fillId="0" borderId="14" xfId="0" applyNumberFormat="1" applyFont="1" applyBorder="1" applyAlignment="1">
      <alignment vertical="center" wrapText="1"/>
    </xf>
    <xf numFmtId="180" fontId="39" fillId="0" borderId="11" xfId="0" applyNumberFormat="1" applyFont="1" applyBorder="1" applyAlignment="1">
      <alignment vertical="center" wrapText="1"/>
    </xf>
    <xf numFmtId="180" fontId="38" fillId="0" borderId="14" xfId="0" applyNumberFormat="1" applyFont="1" applyBorder="1" applyAlignment="1">
      <alignment horizontal="left" vertical="center" wrapText="1" indent="5"/>
    </xf>
    <xf numFmtId="180" fontId="38" fillId="0" borderId="14" xfId="0" applyNumberFormat="1" applyFont="1" applyBorder="1" applyAlignment="1">
      <alignment vertical="center" wrapText="1"/>
    </xf>
    <xf numFmtId="180" fontId="38" fillId="33" borderId="11" xfId="0" applyNumberFormat="1" applyFont="1" applyFill="1" applyBorder="1" applyAlignment="1">
      <alignment vertical="center" wrapText="1"/>
    </xf>
    <xf numFmtId="180" fontId="38" fillId="0" borderId="15" xfId="0" applyNumberFormat="1" applyFont="1" applyBorder="1" applyAlignment="1">
      <alignment vertical="center" wrapText="1"/>
    </xf>
    <xf numFmtId="180" fontId="38" fillId="0" borderId="12" xfId="0" applyNumberFormat="1" applyFont="1" applyBorder="1" applyAlignment="1">
      <alignment vertical="center" wrapText="1"/>
    </xf>
    <xf numFmtId="180" fontId="39" fillId="33" borderId="16" xfId="0" applyNumberFormat="1" applyFont="1" applyFill="1" applyBorder="1" applyAlignment="1">
      <alignment vertical="center"/>
    </xf>
    <xf numFmtId="180" fontId="39" fillId="33" borderId="17" xfId="0" applyNumberFormat="1" applyFont="1" applyFill="1" applyBorder="1" applyAlignment="1">
      <alignment horizontal="center" vertical="center" wrapText="1"/>
    </xf>
    <xf numFmtId="180" fontId="39" fillId="0" borderId="15" xfId="0" applyNumberFormat="1" applyFont="1" applyBorder="1" applyAlignment="1">
      <alignment vertical="center" wrapText="1"/>
    </xf>
    <xf numFmtId="180" fontId="39" fillId="0" borderId="12" xfId="0" applyNumberFormat="1" applyFont="1" applyBorder="1" applyAlignment="1">
      <alignment vertical="center" wrapText="1"/>
    </xf>
    <xf numFmtId="180" fontId="38" fillId="0" borderId="0" xfId="0" applyNumberFormat="1" applyFont="1" applyAlignment="1">
      <alignment/>
    </xf>
    <xf numFmtId="180" fontId="39" fillId="33" borderId="18" xfId="0" applyNumberFormat="1" applyFont="1" applyFill="1" applyBorder="1" applyAlignment="1">
      <alignment horizontal="center" vertical="center"/>
    </xf>
    <xf numFmtId="180" fontId="39" fillId="33" borderId="12" xfId="0" applyNumberFormat="1" applyFont="1" applyFill="1" applyBorder="1" applyAlignment="1">
      <alignment horizontal="center" vertical="center"/>
    </xf>
    <xf numFmtId="180" fontId="38" fillId="0" borderId="13" xfId="0" applyNumberFormat="1" applyFont="1" applyBorder="1" applyAlignment="1">
      <alignment vertical="center"/>
    </xf>
    <xf numFmtId="180" fontId="38" fillId="0" borderId="11" xfId="0" applyNumberFormat="1" applyFont="1" applyBorder="1" applyAlignment="1">
      <alignment vertical="center"/>
    </xf>
    <xf numFmtId="180" fontId="39" fillId="0" borderId="14" xfId="0" applyNumberFormat="1" applyFont="1" applyBorder="1" applyAlignment="1">
      <alignment vertical="center"/>
    </xf>
    <xf numFmtId="180" fontId="39" fillId="0" borderId="11" xfId="0" applyNumberFormat="1" applyFont="1" applyBorder="1" applyAlignment="1">
      <alignment vertical="center"/>
    </xf>
    <xf numFmtId="180" fontId="38" fillId="0" borderId="14" xfId="0" applyNumberFormat="1" applyFont="1" applyBorder="1" applyAlignment="1">
      <alignment horizontal="left" vertical="center" indent="5"/>
    </xf>
    <xf numFmtId="180" fontId="38" fillId="0" borderId="14" xfId="0" applyNumberFormat="1" applyFont="1" applyBorder="1" applyAlignment="1">
      <alignment vertical="center"/>
    </xf>
    <xf numFmtId="180" fontId="39" fillId="0" borderId="15" xfId="0" applyNumberFormat="1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8" fillId="0" borderId="14" xfId="0" applyNumberFormat="1" applyFont="1" applyBorder="1" applyAlignment="1">
      <alignment horizontal="justify" vertical="center"/>
    </xf>
    <xf numFmtId="180" fontId="38" fillId="0" borderId="14" xfId="0" applyNumberFormat="1" applyFont="1" applyBorder="1" applyAlignment="1">
      <alignment horizontal="left" vertical="center" indent="1"/>
    </xf>
    <xf numFmtId="180" fontId="38" fillId="34" borderId="11" xfId="0" applyNumberFormat="1" applyFont="1" applyFill="1" applyBorder="1" applyAlignment="1">
      <alignment vertical="center"/>
    </xf>
    <xf numFmtId="180" fontId="39" fillId="0" borderId="14" xfId="0" applyNumberFormat="1" applyFont="1" applyBorder="1" applyAlignment="1">
      <alignment horizontal="left" vertical="center" indent="1"/>
    </xf>
    <xf numFmtId="180" fontId="39" fillId="0" borderId="14" xfId="0" applyNumberFormat="1" applyFont="1" applyBorder="1" applyAlignment="1">
      <alignment horizontal="left" vertical="center" wrapText="1" indent="1"/>
    </xf>
    <xf numFmtId="180" fontId="38" fillId="0" borderId="14" xfId="0" applyNumberFormat="1" applyFont="1" applyBorder="1" applyAlignment="1">
      <alignment horizontal="left" vertical="center" wrapText="1" indent="1"/>
    </xf>
    <xf numFmtId="0" fontId="40" fillId="35" borderId="0" xfId="0" applyFont="1" applyFill="1" applyAlignment="1">
      <alignment vertical="center"/>
    </xf>
    <xf numFmtId="180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80" fontId="39" fillId="33" borderId="20" xfId="0" applyNumberFormat="1" applyFont="1" applyFill="1" applyBorder="1" applyAlignment="1">
      <alignment vertical="center"/>
    </xf>
    <xf numFmtId="180" fontId="39" fillId="33" borderId="23" xfId="0" applyNumberFormat="1" applyFont="1" applyFill="1" applyBorder="1" applyAlignment="1">
      <alignment vertical="center"/>
    </xf>
    <xf numFmtId="180" fontId="39" fillId="33" borderId="13" xfId="0" applyNumberFormat="1" applyFont="1" applyFill="1" applyBorder="1" applyAlignment="1">
      <alignment horizontal="center" vertical="center"/>
    </xf>
    <xf numFmtId="180" fontId="39" fillId="33" borderId="15" xfId="0" applyNumberFormat="1" applyFont="1" applyFill="1" applyBorder="1" applyAlignment="1">
      <alignment horizontal="center" vertical="center"/>
    </xf>
    <xf numFmtId="180" fontId="39" fillId="33" borderId="13" xfId="0" applyNumberFormat="1" applyFont="1" applyFill="1" applyBorder="1" applyAlignment="1">
      <alignment horizontal="center" vertical="center" wrapText="1"/>
    </xf>
    <xf numFmtId="180" fontId="39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1524000</xdr:colOff>
      <xdr:row>4</xdr:row>
      <xdr:rowOff>76200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7" t="s">
        <v>44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45</v>
      </c>
      <c r="C4" s="41"/>
      <c r="D4" s="41"/>
      <c r="E4" s="42"/>
    </row>
    <row r="5" spans="2:5" ht="13.5" thickBot="1">
      <c r="B5" s="43" t="s">
        <v>1</v>
      </c>
      <c r="C5" s="44"/>
      <c r="D5" s="44"/>
      <c r="E5" s="45"/>
    </row>
    <row r="6" spans="2:5" ht="13.5" thickBot="1">
      <c r="B6" s="2"/>
      <c r="C6" s="2"/>
      <c r="D6" s="2"/>
      <c r="E6" s="2"/>
    </row>
    <row r="7" spans="2:5" ht="12.75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>
      <c r="B8" s="47"/>
      <c r="C8" s="4" t="s">
        <v>4</v>
      </c>
      <c r="D8" s="49"/>
      <c r="E8" s="4" t="s">
        <v>7</v>
      </c>
    </row>
    <row r="9" spans="2:5" ht="12.75">
      <c r="B9" s="7" t="s">
        <v>8</v>
      </c>
      <c r="C9" s="8">
        <f>SUM(C10:C12)</f>
        <v>1342407477.3</v>
      </c>
      <c r="D9" s="8">
        <f>SUM(D10:D12)</f>
        <v>754143236.88</v>
      </c>
      <c r="E9" s="8">
        <f>SUM(E10:E12)</f>
        <v>754143236.88</v>
      </c>
    </row>
    <row r="10" spans="2:5" ht="12.75">
      <c r="B10" s="9" t="s">
        <v>9</v>
      </c>
      <c r="C10" s="6">
        <v>1053155170.14</v>
      </c>
      <c r="D10" s="6">
        <v>558176791.97</v>
      </c>
      <c r="E10" s="6">
        <v>558176791.97</v>
      </c>
    </row>
    <row r="11" spans="2:5" ht="12.75">
      <c r="B11" s="9" t="s">
        <v>10</v>
      </c>
      <c r="C11" s="6">
        <v>405398923.08</v>
      </c>
      <c r="D11" s="6">
        <v>199211469</v>
      </c>
      <c r="E11" s="6">
        <v>199211469</v>
      </c>
    </row>
    <row r="12" spans="2:5" ht="12.75">
      <c r="B12" s="9" t="s">
        <v>11</v>
      </c>
      <c r="C12" s="6">
        <f>C48</f>
        <v>-116146615.92</v>
      </c>
      <c r="D12" s="6">
        <f>D48</f>
        <v>-3245024.0900000036</v>
      </c>
      <c r="E12" s="6">
        <f>E48</f>
        <v>-3245024.0900000036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1365575693.48</v>
      </c>
      <c r="D14" s="8">
        <f>SUM(D15:D16)</f>
        <v>565428432.29</v>
      </c>
      <c r="E14" s="8">
        <f>SUM(E15:E16)</f>
        <v>564203194.97</v>
      </c>
    </row>
    <row r="15" spans="2:5" ht="12.75">
      <c r="B15" s="9" t="s">
        <v>12</v>
      </c>
      <c r="C15" s="6">
        <v>1048473458.71</v>
      </c>
      <c r="D15" s="6">
        <v>470443123.27</v>
      </c>
      <c r="E15" s="6">
        <v>470265940.95</v>
      </c>
    </row>
    <row r="16" spans="2:5" ht="12.75">
      <c r="B16" s="9" t="s">
        <v>13</v>
      </c>
      <c r="C16" s="6">
        <v>317102234.77</v>
      </c>
      <c r="D16" s="6">
        <v>94985309.02</v>
      </c>
      <c r="E16" s="6">
        <v>93937254.02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10537780.94</v>
      </c>
      <c r="E18" s="8">
        <f>SUM(E19:E20)</f>
        <v>10537780.94</v>
      </c>
    </row>
    <row r="19" spans="2:5" ht="12.75">
      <c r="B19" s="9" t="s">
        <v>15</v>
      </c>
      <c r="C19" s="11">
        <v>50982139.72</v>
      </c>
      <c r="D19" s="6">
        <v>10537780.94</v>
      </c>
      <c r="E19" s="6">
        <v>10537780.94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-23168216.180000067</v>
      </c>
      <c r="D22" s="7">
        <f>D9-D14+D18</f>
        <v>199252585.53000003</v>
      </c>
      <c r="E22" s="7">
        <f>E9-E14+E18</f>
        <v>200477822.84999996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92978399.73999994</v>
      </c>
      <c r="D24" s="7">
        <f>D22-D12</f>
        <v>202497609.62000003</v>
      </c>
      <c r="E24" s="7">
        <f>E22-E12</f>
        <v>203722846.93999997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92978399.73999994</v>
      </c>
      <c r="D26" s="8">
        <f>D24-D18</f>
        <v>191959828.68000004</v>
      </c>
      <c r="E26" s="8">
        <f>E24-E18</f>
        <v>193185065.99999997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6"/>
      <c r="C28" s="36"/>
      <c r="D28" s="36"/>
      <c r="E28" s="36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15519652</v>
      </c>
      <c r="D31" s="7">
        <f>SUM(D32:D33)</f>
        <v>25955531.080000002</v>
      </c>
      <c r="E31" s="7">
        <f>SUM(E32:E33)</f>
        <v>25955531.080000002</v>
      </c>
    </row>
    <row r="32" spans="2:5" ht="12.75">
      <c r="B32" s="9" t="s">
        <v>24</v>
      </c>
      <c r="C32" s="6">
        <v>8400002</v>
      </c>
      <c r="D32" s="10">
        <v>25369217.76</v>
      </c>
      <c r="E32" s="10">
        <v>25369217.76</v>
      </c>
    </row>
    <row r="33" spans="2:5" ht="12.75">
      <c r="B33" s="9" t="s">
        <v>25</v>
      </c>
      <c r="C33" s="6">
        <v>7119650</v>
      </c>
      <c r="D33" s="10">
        <v>586313.32</v>
      </c>
      <c r="E33" s="10">
        <v>586313.32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77458747.73999994</v>
      </c>
      <c r="D35" s="8">
        <f>D26-D31</f>
        <v>166004297.60000002</v>
      </c>
      <c r="E35" s="8">
        <f>E26-E31</f>
        <v>167229534.91999996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0" t="s">
        <v>20</v>
      </c>
      <c r="C38" s="54" t="s">
        <v>26</v>
      </c>
      <c r="D38" s="52" t="s">
        <v>5</v>
      </c>
      <c r="E38" s="19" t="s">
        <v>6</v>
      </c>
    </row>
    <row r="39" spans="2:5" ht="13.5" thickBot="1">
      <c r="B39" s="51"/>
      <c r="C39" s="55"/>
      <c r="D39" s="53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35000000</v>
      </c>
      <c r="E41" s="24">
        <f>SUM(E42:E43)</f>
        <v>35000000</v>
      </c>
    </row>
    <row r="42" spans="2:5" ht="12.75">
      <c r="B42" s="25" t="s">
        <v>28</v>
      </c>
      <c r="C42" s="22">
        <v>0</v>
      </c>
      <c r="D42" s="26">
        <v>35000000</v>
      </c>
      <c r="E42" s="26">
        <v>35000000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116146615.92</v>
      </c>
      <c r="D44" s="24">
        <f>SUM(D45:D46)</f>
        <v>38245024.09</v>
      </c>
      <c r="E44" s="24">
        <f>SUM(E45:E46)</f>
        <v>38245024.09</v>
      </c>
    </row>
    <row r="45" spans="2:5" ht="12.75">
      <c r="B45" s="25" t="s">
        <v>31</v>
      </c>
      <c r="C45" s="22">
        <v>511709.43</v>
      </c>
      <c r="D45" s="26">
        <v>3245024.09</v>
      </c>
      <c r="E45" s="26">
        <v>3245024.09</v>
      </c>
    </row>
    <row r="46" spans="2:5" ht="12.75">
      <c r="B46" s="25" t="s">
        <v>32</v>
      </c>
      <c r="C46" s="22">
        <v>115634906.49</v>
      </c>
      <c r="D46" s="26">
        <v>35000000</v>
      </c>
      <c r="E46" s="26">
        <v>35000000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-116146615.92</v>
      </c>
      <c r="D48" s="23">
        <f>D41-D44</f>
        <v>-3245024.0900000036</v>
      </c>
      <c r="E48" s="23">
        <f>E41-E44</f>
        <v>-3245024.0900000036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0" t="s">
        <v>20</v>
      </c>
      <c r="C51" s="19" t="s">
        <v>3</v>
      </c>
      <c r="D51" s="52" t="s">
        <v>5</v>
      </c>
      <c r="E51" s="19" t="s">
        <v>6</v>
      </c>
    </row>
    <row r="52" spans="2:5" ht="13.5" thickBot="1">
      <c r="B52" s="51"/>
      <c r="C52" s="20" t="s">
        <v>21</v>
      </c>
      <c r="D52" s="53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1053155170.14</v>
      </c>
      <c r="D54" s="26">
        <f>D10</f>
        <v>558176791.97</v>
      </c>
      <c r="E54" s="26">
        <f>E10</f>
        <v>558176791.97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-511709.43</v>
      </c>
      <c r="D56" s="26">
        <f>D42-D45</f>
        <v>31754975.91</v>
      </c>
      <c r="E56" s="26">
        <f>E42-E45</f>
        <v>31754975.91</v>
      </c>
    </row>
    <row r="57" spans="2:5" ht="12.75">
      <c r="B57" s="25" t="s">
        <v>28</v>
      </c>
      <c r="C57" s="22">
        <f>C42</f>
        <v>0</v>
      </c>
      <c r="D57" s="26">
        <f>D42</f>
        <v>35000000</v>
      </c>
      <c r="E57" s="26">
        <f>E42</f>
        <v>35000000</v>
      </c>
    </row>
    <row r="58" spans="2:5" ht="12.75">
      <c r="B58" s="25" t="s">
        <v>31</v>
      </c>
      <c r="C58" s="22">
        <f>C45</f>
        <v>511709.43</v>
      </c>
      <c r="D58" s="26">
        <f>D45</f>
        <v>3245024.09</v>
      </c>
      <c r="E58" s="26">
        <f>E45</f>
        <v>3245024.09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1048473458.71</v>
      </c>
      <c r="D60" s="22">
        <f>D15</f>
        <v>470443123.27</v>
      </c>
      <c r="E60" s="22">
        <f>E15</f>
        <v>470265940.95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10537780.94</v>
      </c>
      <c r="E62" s="22">
        <f>E19</f>
        <v>10537780.94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4170002</v>
      </c>
      <c r="D64" s="23">
        <f>D54+D56-D60+D62</f>
        <v>130026425.55000001</v>
      </c>
      <c r="E64" s="23">
        <f>E54+E56-E60+E62</f>
        <v>130203607.87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4681711.43</v>
      </c>
      <c r="D66" s="23">
        <f>D64-D56</f>
        <v>98271449.64000002</v>
      </c>
      <c r="E66" s="23">
        <f>E64-E56</f>
        <v>98448631.96000001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0" t="s">
        <v>20</v>
      </c>
      <c r="C69" s="54" t="s">
        <v>26</v>
      </c>
      <c r="D69" s="52" t="s">
        <v>5</v>
      </c>
      <c r="E69" s="19" t="s">
        <v>6</v>
      </c>
    </row>
    <row r="70" spans="2:5" ht="13.5" thickBot="1">
      <c r="B70" s="51"/>
      <c r="C70" s="55"/>
      <c r="D70" s="53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405398923.08</v>
      </c>
      <c r="D72" s="26">
        <f>D11</f>
        <v>199211469</v>
      </c>
      <c r="E72" s="26">
        <f>E11</f>
        <v>199211469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-115634906.49</v>
      </c>
      <c r="D74" s="26">
        <f>D75-D76</f>
        <v>-35000000</v>
      </c>
      <c r="E74" s="26">
        <f>E75-E76</f>
        <v>-35000000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115634906.49</v>
      </c>
      <c r="D76" s="26">
        <f>D46</f>
        <v>35000000</v>
      </c>
      <c r="E76" s="26">
        <f>E46</f>
        <v>35000000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317102234.77</v>
      </c>
      <c r="D78" s="22">
        <f>D16</f>
        <v>94985309.02</v>
      </c>
      <c r="E78" s="22">
        <f>E16</f>
        <v>93937254.02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-27338218.180000007</v>
      </c>
      <c r="D82" s="23">
        <f>D72+D74-D78+D80</f>
        <v>69226159.98</v>
      </c>
      <c r="E82" s="23">
        <f>E72+E74-E78+E80</f>
        <v>70274214.98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88296688.30999999</v>
      </c>
      <c r="D84" s="23">
        <f>D82-D74</f>
        <v>104226159.98</v>
      </c>
      <c r="E84" s="23">
        <f>E82-E74</f>
        <v>105274214.98</v>
      </c>
    </row>
    <row r="85" spans="2:5" ht="13.5" thickBot="1">
      <c r="B85" s="27"/>
      <c r="C85" s="28"/>
      <c r="D85" s="27"/>
      <c r="E85" s="27"/>
    </row>
    <row r="86" ht="18" customHeight="1"/>
    <row r="87" ht="12.75">
      <c r="B87" s="35" t="s">
        <v>46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2021-07-12T23:02:41Z</cp:lastPrinted>
  <dcterms:created xsi:type="dcterms:W3CDTF">2016-10-11T20:00:09Z</dcterms:created>
  <dcterms:modified xsi:type="dcterms:W3CDTF">2021-07-30T18:47:52Z</dcterms:modified>
  <cp:category/>
  <cp:version/>
  <cp:contentType/>
  <cp:contentStatus/>
</cp:coreProperties>
</file>