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on Pamela\Desktop\Trabajo\AGF Y CP\2020\AV. DE GESTION FINANCIERA 3er trim 2020\Paso - contabilidad\Presupuestal\"/>
    </mc:Choice>
  </mc:AlternateContent>
  <xr:revisionPtr revIDLastSave="0" documentId="13_ncr:1_{55891B63-A369-4E4C-B719-DF0583525450}" xr6:coauthVersionLast="47" xr6:coauthVersionMax="47" xr10:uidLastSave="{00000000-0000-0000-0000-000000000000}"/>
  <bookViews>
    <workbookView xWindow="-120" yWindow="-120" windowWidth="20730" windowHeight="11160" tabRatio="728" xr2:uid="{00000000-000D-0000-FFFF-FFFF00000000}"/>
  </bookViews>
  <sheets>
    <sheet name="F5_EAID" sheetId="10" r:id="rId1"/>
    <sheet name="EAI" sheetId="3" r:id="rId2"/>
    <sheet name="F6b_EAEPED_CA" sheetId="5" r:id="rId3"/>
    <sheet name="EAEPE_CE" sheetId="4" r:id="rId4"/>
    <sheet name="F6a_EAEPED_COG" sheetId="2" r:id="rId5"/>
    <sheet name="F6d_EAEPED_CF" sheetId="6" r:id="rId6"/>
    <sheet name="EN" sheetId="1" r:id="rId7"/>
    <sheet name="ID" sheetId="9" r:id="rId8"/>
    <sheet name="IPF" sheetId="8" r:id="rId9"/>
    <sheet name="GCP" sheetId="7" r:id="rId10"/>
  </sheets>
  <definedNames>
    <definedName name="_xlnm.Print_Titles" localSheetId="0">F5_EAID!$2:$8</definedName>
    <definedName name="_xlnm.Print_Titles" localSheetId="4">F6a_EAEPED_COG!$2:$9</definedName>
    <definedName name="_xlnm.Print_Titles" localSheetId="5">F6d_EAEPED_CF!$2:$9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0" l="1"/>
  <c r="F77" i="10"/>
  <c r="D77" i="10"/>
  <c r="C77" i="10"/>
  <c r="H76" i="10"/>
  <c r="E76" i="10"/>
  <c r="E77" i="10" s="1"/>
  <c r="H75" i="10"/>
  <c r="H77" i="10" s="1"/>
  <c r="E75" i="10"/>
  <c r="H70" i="10"/>
  <c r="E70" i="10"/>
  <c r="H69" i="10"/>
  <c r="G69" i="10"/>
  <c r="F69" i="10"/>
  <c r="E69" i="10"/>
  <c r="D69" i="10"/>
  <c r="C69" i="10"/>
  <c r="H65" i="10"/>
  <c r="E65" i="10"/>
  <c r="H64" i="10"/>
  <c r="E64" i="10"/>
  <c r="H63" i="10"/>
  <c r="E63" i="10"/>
  <c r="E61" i="10" s="1"/>
  <c r="H62" i="10"/>
  <c r="E62" i="10"/>
  <c r="H61" i="10"/>
  <c r="G61" i="10"/>
  <c r="F61" i="10"/>
  <c r="D61" i="10"/>
  <c r="C61" i="10"/>
  <c r="H60" i="10"/>
  <c r="E60" i="10"/>
  <c r="H59" i="10"/>
  <c r="E59" i="10"/>
  <c r="H58" i="10"/>
  <c r="E58" i="10"/>
  <c r="H57" i="10"/>
  <c r="H56" i="10" s="1"/>
  <c r="E57" i="10"/>
  <c r="G56" i="10"/>
  <c r="F56" i="10"/>
  <c r="F67" i="10" s="1"/>
  <c r="E56" i="10"/>
  <c r="D56" i="10"/>
  <c r="C56" i="10"/>
  <c r="H55" i="10"/>
  <c r="E55" i="10"/>
  <c r="H54" i="10"/>
  <c r="E54" i="10"/>
  <c r="H53" i="10"/>
  <c r="E53" i="10"/>
  <c r="H52" i="10"/>
  <c r="E52" i="10"/>
  <c r="H51" i="10"/>
  <c r="E51" i="10"/>
  <c r="H50" i="10"/>
  <c r="E50" i="10"/>
  <c r="H49" i="10"/>
  <c r="E49" i="10"/>
  <c r="E47" i="10" s="1"/>
  <c r="E67" i="10" s="1"/>
  <c r="H48" i="10"/>
  <c r="E48" i="10"/>
  <c r="H47" i="10"/>
  <c r="G47" i="10"/>
  <c r="G67" i="10" s="1"/>
  <c r="F47" i="10"/>
  <c r="D47" i="10"/>
  <c r="D67" i="10" s="1"/>
  <c r="C47" i="10"/>
  <c r="C67" i="10" s="1"/>
  <c r="H40" i="10"/>
  <c r="E40" i="10"/>
  <c r="E38" i="10" s="1"/>
  <c r="H39" i="10"/>
  <c r="E39" i="10"/>
  <c r="H38" i="10"/>
  <c r="G38" i="10"/>
  <c r="F38" i="10"/>
  <c r="D38" i="10"/>
  <c r="C38" i="10"/>
  <c r="H37" i="10"/>
  <c r="E37" i="10"/>
  <c r="H36" i="10"/>
  <c r="G36" i="10"/>
  <c r="F36" i="10"/>
  <c r="E36" i="10"/>
  <c r="D36" i="10"/>
  <c r="C36" i="10"/>
  <c r="H35" i="10"/>
  <c r="E35" i="10"/>
  <c r="H34" i="10"/>
  <c r="E34" i="10"/>
  <c r="H33" i="10"/>
  <c r="E33" i="10"/>
  <c r="H32" i="10"/>
  <c r="E32" i="10"/>
  <c r="H31" i="10"/>
  <c r="E31" i="10"/>
  <c r="H30" i="10"/>
  <c r="H29" i="10" s="1"/>
  <c r="E30" i="10"/>
  <c r="E29" i="10" s="1"/>
  <c r="G29" i="10"/>
  <c r="F29" i="10"/>
  <c r="D29" i="10"/>
  <c r="C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H17" i="10" s="1"/>
  <c r="E18" i="10"/>
  <c r="G17" i="10"/>
  <c r="G42" i="10" s="1"/>
  <c r="F17" i="10"/>
  <c r="F42" i="10" s="1"/>
  <c r="F72" i="10" s="1"/>
  <c r="E17" i="10"/>
  <c r="D17" i="10"/>
  <c r="D42" i="10" s="1"/>
  <c r="D72" i="10" s="1"/>
  <c r="C17" i="10"/>
  <c r="C42" i="10" s="1"/>
  <c r="C72" i="10" s="1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H42" i="10" s="1"/>
  <c r="E10" i="10"/>
  <c r="D83" i="6"/>
  <c r="G83" i="6" s="1"/>
  <c r="D82" i="6"/>
  <c r="G82" i="6" s="1"/>
  <c r="D81" i="6"/>
  <c r="D79" i="6" s="1"/>
  <c r="G79" i="6" s="1"/>
  <c r="D80" i="6"/>
  <c r="G80" i="6" s="1"/>
  <c r="F79" i="6"/>
  <c r="E79" i="6"/>
  <c r="C79" i="6"/>
  <c r="B79" i="6"/>
  <c r="D77" i="6"/>
  <c r="G77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D68" i="6" s="1"/>
  <c r="G68" i="6" s="1"/>
  <c r="D69" i="6"/>
  <c r="G69" i="6" s="1"/>
  <c r="F68" i="6"/>
  <c r="E68" i="6"/>
  <c r="C68" i="6"/>
  <c r="B68" i="6"/>
  <c r="D66" i="6"/>
  <c r="G66" i="6" s="1"/>
  <c r="D65" i="6"/>
  <c r="G65" i="6" s="1"/>
  <c r="D64" i="6"/>
  <c r="G64" i="6" s="1"/>
  <c r="D63" i="6"/>
  <c r="G63" i="6" s="1"/>
  <c r="D62" i="6"/>
  <c r="G62" i="6" s="1"/>
  <c r="D61" i="6"/>
  <c r="D59" i="6" s="1"/>
  <c r="G59" i="6" s="1"/>
  <c r="D60" i="6"/>
  <c r="G60" i="6" s="1"/>
  <c r="F59" i="6"/>
  <c r="E59" i="6"/>
  <c r="C59" i="6"/>
  <c r="B59" i="6"/>
  <c r="D57" i="6"/>
  <c r="G57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F49" i="6"/>
  <c r="E49" i="6"/>
  <c r="E48" i="6" s="1"/>
  <c r="C49" i="6"/>
  <c r="B49" i="6"/>
  <c r="F48" i="6"/>
  <c r="C48" i="6"/>
  <c r="B48" i="6"/>
  <c r="D46" i="6"/>
  <c r="G46" i="6" s="1"/>
  <c r="D45" i="6"/>
  <c r="G45" i="6" s="1"/>
  <c r="D44" i="6"/>
  <c r="G44" i="6" s="1"/>
  <c r="D43" i="6"/>
  <c r="G43" i="6" s="1"/>
  <c r="F42" i="6"/>
  <c r="E42" i="6"/>
  <c r="D42" i="6"/>
  <c r="G42" i="6" s="1"/>
  <c r="C42" i="6"/>
  <c r="B42" i="6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F31" i="6"/>
  <c r="E31" i="6"/>
  <c r="D31" i="6"/>
  <c r="G31" i="6" s="1"/>
  <c r="C31" i="6"/>
  <c r="B31" i="6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3" i="6"/>
  <c r="G23" i="6" s="1"/>
  <c r="F22" i="6"/>
  <c r="E22" i="6"/>
  <c r="D22" i="6"/>
  <c r="G22" i="6" s="1"/>
  <c r="C22" i="6"/>
  <c r="B22" i="6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D13" i="6"/>
  <c r="G13" i="6" s="1"/>
  <c r="F12" i="6"/>
  <c r="F11" i="6" s="1"/>
  <c r="F85" i="6" s="1"/>
  <c r="E12" i="6"/>
  <c r="C12" i="6"/>
  <c r="C11" i="6" s="1"/>
  <c r="C85" i="6" s="1"/>
  <c r="B12" i="6"/>
  <c r="B11" i="6" s="1"/>
  <c r="B85" i="6" s="1"/>
  <c r="E11" i="6"/>
  <c r="E85" i="6" s="1"/>
  <c r="E114" i="5"/>
  <c r="H114" i="5" s="1"/>
  <c r="E113" i="5"/>
  <c r="H113" i="5" s="1"/>
  <c r="E112" i="5"/>
  <c r="H112" i="5" s="1"/>
  <c r="E111" i="5"/>
  <c r="H111" i="5" s="1"/>
  <c r="E110" i="5"/>
  <c r="H110" i="5" s="1"/>
  <c r="E109" i="5"/>
  <c r="H109" i="5" s="1"/>
  <c r="E108" i="5"/>
  <c r="H108" i="5" s="1"/>
  <c r="E107" i="5"/>
  <c r="H107" i="5" s="1"/>
  <c r="E106" i="5"/>
  <c r="H106" i="5" s="1"/>
  <c r="E105" i="5"/>
  <c r="H105" i="5" s="1"/>
  <c r="E104" i="5"/>
  <c r="H104" i="5" s="1"/>
  <c r="E103" i="5"/>
  <c r="H103" i="5" s="1"/>
  <c r="E102" i="5"/>
  <c r="H102" i="5" s="1"/>
  <c r="E101" i="5"/>
  <c r="H101" i="5" s="1"/>
  <c r="E100" i="5"/>
  <c r="H100" i="5" s="1"/>
  <c r="E99" i="5"/>
  <c r="H99" i="5" s="1"/>
  <c r="E98" i="5"/>
  <c r="H98" i="5" s="1"/>
  <c r="E97" i="5"/>
  <c r="H97" i="5" s="1"/>
  <c r="E96" i="5"/>
  <c r="H96" i="5" s="1"/>
  <c r="E95" i="5"/>
  <c r="H95" i="5" s="1"/>
  <c r="E94" i="5"/>
  <c r="H94" i="5" s="1"/>
  <c r="E93" i="5"/>
  <c r="H93" i="5" s="1"/>
  <c r="E92" i="5"/>
  <c r="H92" i="5" s="1"/>
  <c r="E91" i="5"/>
  <c r="H91" i="5" s="1"/>
  <c r="E90" i="5"/>
  <c r="H90" i="5" s="1"/>
  <c r="E89" i="5"/>
  <c r="H89" i="5" s="1"/>
  <c r="E88" i="5"/>
  <c r="H88" i="5" s="1"/>
  <c r="E87" i="5"/>
  <c r="H87" i="5" s="1"/>
  <c r="E86" i="5"/>
  <c r="H86" i="5" s="1"/>
  <c r="E85" i="5"/>
  <c r="H85" i="5" s="1"/>
  <c r="E84" i="5"/>
  <c r="H84" i="5" s="1"/>
  <c r="E83" i="5"/>
  <c r="H83" i="5" s="1"/>
  <c r="E82" i="5"/>
  <c r="H82" i="5" s="1"/>
  <c r="E81" i="5"/>
  <c r="H81" i="5" s="1"/>
  <c r="E80" i="5"/>
  <c r="H80" i="5" s="1"/>
  <c r="E79" i="5"/>
  <c r="H79" i="5" s="1"/>
  <c r="E78" i="5"/>
  <c r="H78" i="5" s="1"/>
  <c r="E77" i="5"/>
  <c r="H77" i="5" s="1"/>
  <c r="E76" i="5"/>
  <c r="H76" i="5" s="1"/>
  <c r="E75" i="5"/>
  <c r="H75" i="5" s="1"/>
  <c r="E74" i="5"/>
  <c r="H74" i="5" s="1"/>
  <c r="E73" i="5"/>
  <c r="H73" i="5" s="1"/>
  <c r="E72" i="5"/>
  <c r="H72" i="5" s="1"/>
  <c r="E71" i="5"/>
  <c r="H71" i="5" s="1"/>
  <c r="E70" i="5"/>
  <c r="H70" i="5" s="1"/>
  <c r="E69" i="5"/>
  <c r="H69" i="5" s="1"/>
  <c r="E68" i="5"/>
  <c r="H68" i="5" s="1"/>
  <c r="E67" i="5"/>
  <c r="H67" i="5" s="1"/>
  <c r="E66" i="5"/>
  <c r="H66" i="5" s="1"/>
  <c r="E65" i="5"/>
  <c r="H65" i="5" s="1"/>
  <c r="E64" i="5"/>
  <c r="E62" i="5" s="1"/>
  <c r="E63" i="5"/>
  <c r="H63" i="5" s="1"/>
  <c r="G62" i="5"/>
  <c r="F62" i="5"/>
  <c r="D62" i="5"/>
  <c r="C62" i="5"/>
  <c r="E61" i="5"/>
  <c r="H61" i="5" s="1"/>
  <c r="E60" i="5"/>
  <c r="H60" i="5" s="1"/>
  <c r="E59" i="5"/>
  <c r="H59" i="5" s="1"/>
  <c r="E58" i="5"/>
  <c r="H58" i="5" s="1"/>
  <c r="E57" i="5"/>
  <c r="H57" i="5" s="1"/>
  <c r="E56" i="5"/>
  <c r="H56" i="5" s="1"/>
  <c r="E55" i="5"/>
  <c r="H55" i="5" s="1"/>
  <c r="E54" i="5"/>
  <c r="H54" i="5" s="1"/>
  <c r="E53" i="5"/>
  <c r="H53" i="5" s="1"/>
  <c r="E52" i="5"/>
  <c r="H52" i="5" s="1"/>
  <c r="E51" i="5"/>
  <c r="H51" i="5" s="1"/>
  <c r="E50" i="5"/>
  <c r="H50" i="5" s="1"/>
  <c r="E49" i="5"/>
  <c r="H49" i="5" s="1"/>
  <c r="E48" i="5"/>
  <c r="H48" i="5" s="1"/>
  <c r="E47" i="5"/>
  <c r="H47" i="5" s="1"/>
  <c r="E46" i="5"/>
  <c r="H46" i="5" s="1"/>
  <c r="E45" i="5"/>
  <c r="H45" i="5" s="1"/>
  <c r="E44" i="5"/>
  <c r="H44" i="5" s="1"/>
  <c r="E43" i="5"/>
  <c r="H43" i="5" s="1"/>
  <c r="E42" i="5"/>
  <c r="H42" i="5" s="1"/>
  <c r="E41" i="5"/>
  <c r="H41" i="5" s="1"/>
  <c r="E40" i="5"/>
  <c r="H40" i="5" s="1"/>
  <c r="E39" i="5"/>
  <c r="H39" i="5" s="1"/>
  <c r="E38" i="5"/>
  <c r="H38" i="5" s="1"/>
  <c r="E37" i="5"/>
  <c r="H37" i="5" s="1"/>
  <c r="E36" i="5"/>
  <c r="H36" i="5" s="1"/>
  <c r="E35" i="5"/>
  <c r="H35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E13" i="5"/>
  <c r="H13" i="5" s="1"/>
  <c r="E12" i="5"/>
  <c r="H12" i="5" s="1"/>
  <c r="E11" i="5"/>
  <c r="H11" i="5" s="1"/>
  <c r="E10" i="5"/>
  <c r="H10" i="5" s="1"/>
  <c r="H9" i="5" s="1"/>
  <c r="G9" i="5"/>
  <c r="G116" i="5" s="1"/>
  <c r="F9" i="5"/>
  <c r="F116" i="5" s="1"/>
  <c r="E9" i="5"/>
  <c r="E116" i="5" s="1"/>
  <c r="D9" i="5"/>
  <c r="D116" i="5" s="1"/>
  <c r="C9" i="5"/>
  <c r="C116" i="5" s="1"/>
  <c r="F158" i="2"/>
  <c r="I158" i="2" s="1"/>
  <c r="F157" i="2"/>
  <c r="I157" i="2" s="1"/>
  <c r="F156" i="2"/>
  <c r="I156" i="2" s="1"/>
  <c r="F155" i="2"/>
  <c r="I155" i="2" s="1"/>
  <c r="F154" i="2"/>
  <c r="I154" i="2" s="1"/>
  <c r="F153" i="2"/>
  <c r="I153" i="2" s="1"/>
  <c r="F152" i="2"/>
  <c r="I152" i="2" s="1"/>
  <c r="H151" i="2"/>
  <c r="G151" i="2"/>
  <c r="E151" i="2"/>
  <c r="D151" i="2"/>
  <c r="F150" i="2"/>
  <c r="I150" i="2" s="1"/>
  <c r="F149" i="2"/>
  <c r="I149" i="2" s="1"/>
  <c r="F148" i="2"/>
  <c r="I148" i="2" s="1"/>
  <c r="H147" i="2"/>
  <c r="G147" i="2"/>
  <c r="E147" i="2"/>
  <c r="D147" i="2"/>
  <c r="F146" i="2"/>
  <c r="I146" i="2" s="1"/>
  <c r="F145" i="2"/>
  <c r="I145" i="2" s="1"/>
  <c r="F144" i="2"/>
  <c r="I144" i="2" s="1"/>
  <c r="F143" i="2"/>
  <c r="I143" i="2" s="1"/>
  <c r="F142" i="2"/>
  <c r="I142" i="2" s="1"/>
  <c r="F141" i="2"/>
  <c r="I141" i="2" s="1"/>
  <c r="F140" i="2"/>
  <c r="F139" i="2"/>
  <c r="I139" i="2" s="1"/>
  <c r="H138" i="2"/>
  <c r="G138" i="2"/>
  <c r="E138" i="2"/>
  <c r="D138" i="2"/>
  <c r="F137" i="2"/>
  <c r="I137" i="2" s="1"/>
  <c r="F136" i="2"/>
  <c r="F135" i="2"/>
  <c r="I135" i="2" s="1"/>
  <c r="H134" i="2"/>
  <c r="G134" i="2"/>
  <c r="E134" i="2"/>
  <c r="D134" i="2"/>
  <c r="F133" i="2"/>
  <c r="I133" i="2" s="1"/>
  <c r="F132" i="2"/>
  <c r="I132" i="2" s="1"/>
  <c r="F131" i="2"/>
  <c r="I131" i="2" s="1"/>
  <c r="F130" i="2"/>
  <c r="I130" i="2" s="1"/>
  <c r="F129" i="2"/>
  <c r="I129" i="2" s="1"/>
  <c r="F128" i="2"/>
  <c r="I128" i="2" s="1"/>
  <c r="F127" i="2"/>
  <c r="I127" i="2" s="1"/>
  <c r="F126" i="2"/>
  <c r="F125" i="2"/>
  <c r="I125" i="2" s="1"/>
  <c r="H124" i="2"/>
  <c r="G124" i="2"/>
  <c r="E124" i="2"/>
  <c r="D124" i="2"/>
  <c r="F123" i="2"/>
  <c r="I123" i="2" s="1"/>
  <c r="F122" i="2"/>
  <c r="I122" i="2" s="1"/>
  <c r="F121" i="2"/>
  <c r="I121" i="2" s="1"/>
  <c r="F120" i="2"/>
  <c r="I120" i="2" s="1"/>
  <c r="F119" i="2"/>
  <c r="I119" i="2" s="1"/>
  <c r="F118" i="2"/>
  <c r="I118" i="2" s="1"/>
  <c r="F117" i="2"/>
  <c r="I117" i="2" s="1"/>
  <c r="F116" i="2"/>
  <c r="F115" i="2"/>
  <c r="I115" i="2" s="1"/>
  <c r="H114" i="2"/>
  <c r="G114" i="2"/>
  <c r="E114" i="2"/>
  <c r="D114" i="2"/>
  <c r="F113" i="2"/>
  <c r="I113" i="2" s="1"/>
  <c r="F112" i="2"/>
  <c r="I112" i="2" s="1"/>
  <c r="F111" i="2"/>
  <c r="I111" i="2" s="1"/>
  <c r="F110" i="2"/>
  <c r="I110" i="2" s="1"/>
  <c r="F109" i="2"/>
  <c r="I109" i="2" s="1"/>
  <c r="F108" i="2"/>
  <c r="I108" i="2" s="1"/>
  <c r="F107" i="2"/>
  <c r="I107" i="2" s="1"/>
  <c r="I106" i="2"/>
  <c r="F106" i="2"/>
  <c r="F105" i="2"/>
  <c r="I105" i="2" s="1"/>
  <c r="H104" i="2"/>
  <c r="G104" i="2"/>
  <c r="E104" i="2"/>
  <c r="D104" i="2"/>
  <c r="F103" i="2"/>
  <c r="I103" i="2" s="1"/>
  <c r="F102" i="2"/>
  <c r="I102" i="2" s="1"/>
  <c r="F101" i="2"/>
  <c r="I101" i="2" s="1"/>
  <c r="I100" i="2"/>
  <c r="F100" i="2"/>
  <c r="F99" i="2"/>
  <c r="I99" i="2" s="1"/>
  <c r="F98" i="2"/>
  <c r="I98" i="2" s="1"/>
  <c r="F97" i="2"/>
  <c r="I97" i="2" s="1"/>
  <c r="F96" i="2"/>
  <c r="F95" i="2"/>
  <c r="I95" i="2" s="1"/>
  <c r="H94" i="2"/>
  <c r="G94" i="2"/>
  <c r="E94" i="2"/>
  <c r="D94" i="2"/>
  <c r="F93" i="2"/>
  <c r="I93" i="2" s="1"/>
  <c r="F92" i="2"/>
  <c r="I92" i="2" s="1"/>
  <c r="F91" i="2"/>
  <c r="I91" i="2" s="1"/>
  <c r="F90" i="2"/>
  <c r="I90" i="2" s="1"/>
  <c r="F89" i="2"/>
  <c r="I89" i="2" s="1"/>
  <c r="F88" i="2"/>
  <c r="F87" i="2"/>
  <c r="I87" i="2" s="1"/>
  <c r="H86" i="2"/>
  <c r="G86" i="2"/>
  <c r="E86" i="2"/>
  <c r="D86" i="2"/>
  <c r="D85" i="2" s="1"/>
  <c r="G85" i="2"/>
  <c r="F83" i="2"/>
  <c r="I83" i="2" s="1"/>
  <c r="F82" i="2"/>
  <c r="I82" i="2" s="1"/>
  <c r="F81" i="2"/>
  <c r="I81" i="2" s="1"/>
  <c r="F80" i="2"/>
  <c r="I80" i="2" s="1"/>
  <c r="F79" i="2"/>
  <c r="I79" i="2" s="1"/>
  <c r="F78" i="2"/>
  <c r="I78" i="2" s="1"/>
  <c r="I77" i="2"/>
  <c r="F77" i="2"/>
  <c r="H76" i="2"/>
  <c r="G76" i="2"/>
  <c r="F76" i="2"/>
  <c r="I76" i="2" s="1"/>
  <c r="E76" i="2"/>
  <c r="D76" i="2"/>
  <c r="F75" i="2"/>
  <c r="I75" i="2" s="1"/>
  <c r="F74" i="2"/>
  <c r="I74" i="2" s="1"/>
  <c r="F73" i="2"/>
  <c r="I73" i="2" s="1"/>
  <c r="H72" i="2"/>
  <c r="G72" i="2"/>
  <c r="E72" i="2"/>
  <c r="D72" i="2"/>
  <c r="F71" i="2"/>
  <c r="I71" i="2" s="1"/>
  <c r="F70" i="2"/>
  <c r="I70" i="2" s="1"/>
  <c r="I69" i="2"/>
  <c r="F69" i="2"/>
  <c r="F68" i="2"/>
  <c r="I68" i="2" s="1"/>
  <c r="F67" i="2"/>
  <c r="I67" i="2" s="1"/>
  <c r="F66" i="2"/>
  <c r="I66" i="2" s="1"/>
  <c r="F65" i="2"/>
  <c r="F64" i="2"/>
  <c r="I64" i="2" s="1"/>
  <c r="H63" i="2"/>
  <c r="G63" i="2"/>
  <c r="E63" i="2"/>
  <c r="D63" i="2"/>
  <c r="F62" i="2"/>
  <c r="I62" i="2" s="1"/>
  <c r="F61" i="2"/>
  <c r="F59" i="2" s="1"/>
  <c r="I59" i="2" s="1"/>
  <c r="F60" i="2"/>
  <c r="I60" i="2" s="1"/>
  <c r="H59" i="2"/>
  <c r="G59" i="2"/>
  <c r="E59" i="2"/>
  <c r="D59" i="2"/>
  <c r="F58" i="2"/>
  <c r="I58" i="2" s="1"/>
  <c r="I57" i="2"/>
  <c r="F57" i="2"/>
  <c r="F56" i="2"/>
  <c r="I56" i="2" s="1"/>
  <c r="F55" i="2"/>
  <c r="I55" i="2" s="1"/>
  <c r="F54" i="2"/>
  <c r="I54" i="2" s="1"/>
  <c r="F53" i="2"/>
  <c r="I53" i="2" s="1"/>
  <c r="F52" i="2"/>
  <c r="I52" i="2" s="1"/>
  <c r="F51" i="2"/>
  <c r="F50" i="2"/>
  <c r="I50" i="2" s="1"/>
  <c r="H49" i="2"/>
  <c r="G49" i="2"/>
  <c r="E49" i="2"/>
  <c r="D49" i="2"/>
  <c r="F48" i="2"/>
  <c r="I48" i="2" s="1"/>
  <c r="F47" i="2"/>
  <c r="I47" i="2" s="1"/>
  <c r="F46" i="2"/>
  <c r="I46" i="2" s="1"/>
  <c r="F45" i="2"/>
  <c r="I45" i="2" s="1"/>
  <c r="F44" i="2"/>
  <c r="I44" i="2" s="1"/>
  <c r="I43" i="2"/>
  <c r="F43" i="2"/>
  <c r="F42" i="2"/>
  <c r="I42" i="2" s="1"/>
  <c r="F41" i="2"/>
  <c r="F39" i="2" s="1"/>
  <c r="F40" i="2"/>
  <c r="I40" i="2" s="1"/>
  <c r="H39" i="2"/>
  <c r="G39" i="2"/>
  <c r="E39" i="2"/>
  <c r="D39" i="2"/>
  <c r="F38" i="2"/>
  <c r="I38" i="2" s="1"/>
  <c r="I37" i="2"/>
  <c r="F37" i="2"/>
  <c r="F36" i="2"/>
  <c r="I36" i="2" s="1"/>
  <c r="F35" i="2"/>
  <c r="I35" i="2" s="1"/>
  <c r="F34" i="2"/>
  <c r="I34" i="2" s="1"/>
  <c r="F33" i="2"/>
  <c r="I33" i="2" s="1"/>
  <c r="F32" i="2"/>
  <c r="I32" i="2" s="1"/>
  <c r="F31" i="2"/>
  <c r="F30" i="2"/>
  <c r="I30" i="2" s="1"/>
  <c r="H29" i="2"/>
  <c r="G29" i="2"/>
  <c r="E29" i="2"/>
  <c r="D29" i="2"/>
  <c r="F28" i="2"/>
  <c r="I28" i="2" s="1"/>
  <c r="F27" i="2"/>
  <c r="I27" i="2" s="1"/>
  <c r="F26" i="2"/>
  <c r="I26" i="2" s="1"/>
  <c r="F25" i="2"/>
  <c r="I25" i="2" s="1"/>
  <c r="F24" i="2"/>
  <c r="I24" i="2" s="1"/>
  <c r="I23" i="2"/>
  <c r="F23" i="2"/>
  <c r="F22" i="2"/>
  <c r="I22" i="2" s="1"/>
  <c r="F21" i="2"/>
  <c r="F19" i="2" s="1"/>
  <c r="F20" i="2"/>
  <c r="I20" i="2" s="1"/>
  <c r="H19" i="2"/>
  <c r="G19" i="2"/>
  <c r="E19" i="2"/>
  <c r="D19" i="2"/>
  <c r="F18" i="2"/>
  <c r="I18" i="2" s="1"/>
  <c r="I17" i="2"/>
  <c r="F17" i="2"/>
  <c r="F16" i="2"/>
  <c r="I16" i="2" s="1"/>
  <c r="F15" i="2"/>
  <c r="I15" i="2" s="1"/>
  <c r="F14" i="2"/>
  <c r="I14" i="2" s="1"/>
  <c r="F13" i="2"/>
  <c r="F12" i="2"/>
  <c r="I12" i="2" s="1"/>
  <c r="H11" i="2"/>
  <c r="G11" i="2"/>
  <c r="E11" i="2"/>
  <c r="E10" i="2" s="1"/>
  <c r="D11" i="2"/>
  <c r="G10" i="2"/>
  <c r="G160" i="2" s="1"/>
  <c r="G72" i="10" l="1"/>
  <c r="H67" i="10"/>
  <c r="H72" i="10" s="1"/>
  <c r="E42" i="10"/>
  <c r="E72" i="10" s="1"/>
  <c r="D49" i="6"/>
  <c r="G61" i="6"/>
  <c r="G70" i="6"/>
  <c r="G81" i="6"/>
  <c r="D12" i="6"/>
  <c r="H64" i="5"/>
  <c r="H62" i="5" s="1"/>
  <c r="H116" i="5" s="1"/>
  <c r="F124" i="2"/>
  <c r="I124" i="2" s="1"/>
  <c r="I126" i="2"/>
  <c r="F11" i="2"/>
  <c r="I21" i="2"/>
  <c r="I19" i="2" s="1"/>
  <c r="I61" i="2"/>
  <c r="F63" i="2"/>
  <c r="I63" i="2" s="1"/>
  <c r="E85" i="2"/>
  <c r="E160" i="2" s="1"/>
  <c r="F94" i="2"/>
  <c r="I94" i="2" s="1"/>
  <c r="F114" i="2"/>
  <c r="I114" i="2" s="1"/>
  <c r="I136" i="2"/>
  <c r="F134" i="2"/>
  <c r="I134" i="2" s="1"/>
  <c r="F147" i="2"/>
  <c r="I147" i="2" s="1"/>
  <c r="F151" i="2"/>
  <c r="I151" i="2" s="1"/>
  <c r="F138" i="2"/>
  <c r="I138" i="2" s="1"/>
  <c r="I140" i="2"/>
  <c r="H10" i="2"/>
  <c r="H160" i="2" s="1"/>
  <c r="I13" i="2"/>
  <c r="I11" i="2" s="1"/>
  <c r="F29" i="2"/>
  <c r="F49" i="2"/>
  <c r="I65" i="2"/>
  <c r="F72" i="2"/>
  <c r="I72" i="2" s="1"/>
  <c r="F86" i="2"/>
  <c r="I96" i="2"/>
  <c r="I116" i="2"/>
  <c r="I41" i="2"/>
  <c r="I39" i="2" s="1"/>
  <c r="D10" i="2"/>
  <c r="D160" i="2" s="1"/>
  <c r="I31" i="2"/>
  <c r="I29" i="2" s="1"/>
  <c r="I51" i="2"/>
  <c r="I49" i="2" s="1"/>
  <c r="H85" i="2"/>
  <c r="I88" i="2"/>
  <c r="F104" i="2"/>
  <c r="I104" i="2" s="1"/>
  <c r="G12" i="6" l="1"/>
  <c r="G11" i="6" s="1"/>
  <c r="D11" i="6"/>
  <c r="G49" i="6"/>
  <c r="D48" i="6"/>
  <c r="G48" i="6" s="1"/>
  <c r="I10" i="2"/>
  <c r="F85" i="2"/>
  <c r="I86" i="2"/>
  <c r="I85" i="2" s="1"/>
  <c r="F10" i="2"/>
  <c r="F160" i="2" s="1"/>
  <c r="D85" i="6" l="1"/>
  <c r="G85" i="6"/>
  <c r="I160" i="2"/>
</calcChain>
</file>

<file path=xl/sharedStrings.xml><?xml version="1.0" encoding="utf-8"?>
<sst xmlns="http://schemas.openxmlformats.org/spreadsheetml/2006/main" count="833" uniqueCount="363">
  <si>
    <t>MUNICIPIO DE TEPIC NAYARIT</t>
  </si>
  <si>
    <t>Endeudamiento Neto</t>
  </si>
  <si>
    <t/>
  </si>
  <si>
    <t>Del 01/jul/2020 Al 30/sep/2020</t>
  </si>
  <si>
    <t>Identificación de Crédito o Instrumento</t>
  </si>
  <si>
    <t>Contratación/Colocación
A</t>
  </si>
  <si>
    <t>Amortización
B</t>
  </si>
  <si>
    <t>Endeudamiento Neto
C=A-B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</si>
  <si>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</si>
  <si>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</si>
  <si>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</si>
  <si>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</si>
  <si>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</si>
  <si>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</t>
  </si>
  <si>
    <t>MUNICIPIO DE TEPIC NAYARIT (a)</t>
  </si>
  <si>
    <t>Estado Analítico del Ejercicio del Presupuesto de Egresos Detallado - LDF</t>
  </si>
  <si>
    <t xml:space="preserve">Clasificación por Objeto del Gasto (Capítulo y Concepto) </t>
  </si>
  <si>
    <t>Del 1 de Enero al 30 de Septiembre de 2020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</si>
  <si>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</si>
  <si>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</si>
  <si>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</si>
  <si>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</si>
  <si>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</si>
  <si>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</si>
  <si>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</si>
  <si>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</si>
  <si>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</si>
  <si>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</si>
  <si>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</si>
  <si>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</si>
  <si>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</si>
  <si>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</si>
  <si>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</si>
  <si>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</si>
  <si>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</si>
  <si>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</si>
  <si>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</si>
  <si>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</si>
  <si>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</si>
  <si>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</si>
  <si>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</si>
  <si>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</si>
  <si>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</si>
  <si>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</si>
  <si>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</si>
  <si>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</si>
  <si>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</si>
  <si>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</si>
  <si>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</si>
  <si>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</si>
  <si>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</si>
  <si>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</si>
  <si>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</si>
  <si>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</si>
  <si>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</si>
  <si>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</si>
  <si>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</si>
  <si>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</si>
  <si>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</si>
  <si>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</si>
  <si>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</si>
  <si>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</si>
  <si>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</si>
  <si>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</si>
  <si>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</si>
  <si>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</si>
  <si>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</si>
  <si>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</si>
  <si>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</si>
  <si>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</si>
  <si>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</si>
  <si>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</si>
  <si>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</si>
  <si>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</si>
  <si>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</si>
  <si>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</si>
  <si>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</si>
  <si>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</si>
  <si>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</si>
  <si>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</si>
  <si>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</si>
  <si>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</si>
  <si>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</si>
  <si>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</si>
  <si>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</si>
  <si>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</si>
  <si>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</si>
  <si>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</si>
  <si>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</si>
  <si>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</si>
  <si>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</si>
  <si>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</si>
  <si>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</si>
  <si>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</si>
  <si>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</si>
  <si>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</si>
  <si>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</si>
  <si>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</si>
  <si>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</si>
  <si>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</si>
  <si>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</si>
  <si>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</si>
  <si>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</si>
  <si>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 Ingresos</t>
  </si>
  <si>
    <t>Rubro de Ingreso</t>
  </si>
  <si>
    <t>Ingreso</t>
  </si>
  <si>
    <t>Diferencia
(6=5-1)</t>
  </si>
  <si>
    <t>Estimado
(1)</t>
  </si>
  <si>
    <t>Ampliaciones y Reduciones
(2)</t>
  </si>
  <si>
    <t>Modificado
(3=1+2)</t>
  </si>
  <si>
    <t>Devengados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</si>
  <si>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</si>
  <si>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</si>
  <si>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</si>
  <si>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</si>
  <si>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</si>
  <si>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</si>
  <si>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</si>
  <si>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</si>
  <si>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</si>
  <si>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</si>
  <si>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</si>
  <si>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 Excedentes</t>
  </si>
  <si>
    <t>Estado Analítico de Ingresos por Fuente de Financiamiento</t>
  </si>
  <si>
    <t>Ampliaciones / (Reduciones)
(2)</t>
  </si>
  <si>
    <t>Ingresos del Poder Ejecutivo Federal o Estatal y
de los Municipios</t>
  </si>
  <si>
    <t>Ingresos de los Entes Públicos de los Poderes Legislativo y Judicial, de los Órganos Autónomos
y del Sector Paraestatal o Paramunicipal, así como de las Empresas Productivas del Estado</t>
  </si>
  <si>
    <t>Ingresos Derivados de Financiamiento</t>
  </si>
  <si>
    <t>NAYARIT</t>
  </si>
  <si>
    <t>Estado Analítico del Ejercicio del Presupuesto de Egresos</t>
  </si>
  <si>
    <t>Fecha y</t>
  </si>
  <si>
    <t>Clasificación Económica (por Tipo de Gasto)</t>
  </si>
  <si>
    <t>| Del 01/jul/2020 Al 30/sep/2020</t>
  </si>
  <si>
    <t>Concepto</t>
  </si>
  <si>
    <t>Subejercicio</t>
  </si>
  <si>
    <t>Ampliaciones /(Reducciones)</t>
  </si>
  <si>
    <t>Aprobado</t>
  </si>
  <si>
    <t>Modificado</t>
  </si>
  <si>
    <t>Pagado</t>
  </si>
  <si>
    <t>1</t>
  </si>
  <si>
    <t>2</t>
  </si>
  <si>
    <t>3=(1+2)</t>
  </si>
  <si>
    <t>4</t>
  </si>
  <si>
    <t>5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</si>
  <si>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</si>
  <si>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</si>
  <si>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</si>
  <si>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</si>
  <si>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</si>
  <si>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</si>
  <si>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</si>
  <si>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Clasificación Administrativa</t>
  </si>
  <si>
    <t>Ampliaciones/ (Reducciones)</t>
  </si>
  <si>
    <t>I. Gasto No Etiquetado  (I=A+B+C+D+E+F+G+H)</t>
  </si>
  <si>
    <t>SINDICATURA</t>
  </si>
  <si>
    <t>COMISIONES A CABILDO</t>
  </si>
  <si>
    <t>OFICINA DE LA PRESIDENCIA</t>
  </si>
  <si>
    <t>COMUNICACION SOCIAL</t>
  </si>
  <si>
    <t>DESPACHO DEL GABINETE</t>
  </si>
  <si>
    <t>DESPACHO DEL SECRETARIO DEL AYUNTAMIENTO</t>
  </si>
  <si>
    <t>DIRECCION DE REGISTRO CIVIL</t>
  </si>
  <si>
    <t>DIRECCION DE PROTECCION CIVIL</t>
  </si>
  <si>
    <t>CONSEJERIA JURIDICA</t>
  </si>
  <si>
    <t>DESPACHO DEL TESORERO</t>
  </si>
  <si>
    <t>DIRECCION DE INGRESOS</t>
  </si>
  <si>
    <t>DIRECCION DE PROGRAMACION</t>
  </si>
  <si>
    <t>DIRECCION DE EGRESOS</t>
  </si>
  <si>
    <t>DIRECCION DE ADMINISTRACION</t>
  </si>
  <si>
    <t>DIRECCION DE RECURSOS HUMANOS</t>
  </si>
  <si>
    <t>DIRECCION DE INNOVACION GUBERNAMENTAL</t>
  </si>
  <si>
    <t>DIRECCION DE CATASTRO E IMPUESTO PREDIAL</t>
  </si>
  <si>
    <t>FONDO IV</t>
  </si>
  <si>
    <t>FONDOS FEDERALES EJERCICIOS ANTERIORES</t>
  </si>
  <si>
    <t>DESPACHO DEL DIRECTOR GENERAL DE SEGURIDAD PUBLICA</t>
  </si>
  <si>
    <t>DIRECCION DE POLICIA VIAL</t>
  </si>
  <si>
    <t>DIRECCION DE POLICIA PREVENTIVA</t>
  </si>
  <si>
    <t>DESPACHO DEL DIRECTOR GENERAL DE OBRAS PUBLICAS</t>
  </si>
  <si>
    <t>DIRECCION DE CONSERVACION Y MANTENIMIENTO</t>
  </si>
  <si>
    <t>DIRECCION DE CONSTRUCCION</t>
  </si>
  <si>
    <t>FONDO III</t>
  </si>
  <si>
    <t>DESPACHO DEL DIRECTOR GENERAL DGDUE</t>
  </si>
  <si>
    <t>DIRECCION DE DESARROLLO URBANO</t>
  </si>
  <si>
    <t>DIRECCION DE ECOLOGIA Y PROTECCION AL MEDIO AMBIENTE</t>
  </si>
  <si>
    <t>DESPACHO DEL DIRECTOR GENERAL DE SERVICIOS PUBLICOS</t>
  </si>
  <si>
    <t>DIRECCION DE ASEO PUBLICO</t>
  </si>
  <si>
    <t>DIRECCION DE PARQUES Y JARDINES</t>
  </si>
  <si>
    <t>DESPACHO DEL DIRECTOR GENERAL DE BIENESTAR SOCIAL</t>
  </si>
  <si>
    <t>DIRECCION DE SANIDAD MUNICIPAL</t>
  </si>
  <si>
    <t>DIRECCION DE DESARROLLO SOCIAL</t>
  </si>
  <si>
    <t>DIRECCION DE DESARROLLO ECONOMICO Y TURISMO</t>
  </si>
  <si>
    <t>DIRECCION DE DESARROLLO RURAL</t>
  </si>
  <si>
    <t>CONTRALORIA MUNICIPAL</t>
  </si>
  <si>
    <t>COMISION DE DERECHOS HUMANOS</t>
  </si>
  <si>
    <t>DESARROLLO INTEGRAL PARA LA FAMILIA DIF</t>
  </si>
  <si>
    <t>IMPLAN</t>
  </si>
  <si>
    <t>SIAPA TEPIC</t>
  </si>
  <si>
    <t>FORTASEG</t>
  </si>
  <si>
    <t>RAMO 23</t>
  </si>
  <si>
    <t>SUBSIDIOS PARA EL DESARROLLO SOCIAL</t>
  </si>
  <si>
    <t>FORTALECIMIENTO A LA TRANSVERSALIDAD</t>
  </si>
  <si>
    <t>PAICE</t>
  </si>
  <si>
    <t>PROGRAMA DE ADQUISICION DE MAQUINARIA Y EQUIPO PARA LA PRESTACION DE SERVICIOS PUBLICOS</t>
  </si>
  <si>
    <t>PROGRAMA DE CLAUSURA DEL SITIO DE DISPOSICION FINAL DE RESIDUOS SOLIDOS URBANOS</t>
  </si>
  <si>
    <t>PROGRAMA INTEGRAL DEL NUEVO SITIO DE DISPOSICION FINAL DE RESIDUOS SOLIDOS URBANOS</t>
  </si>
  <si>
    <t>PROGRAMA DE URBANIZACION CENTRO HISTORICO DE TEPIC</t>
  </si>
  <si>
    <t>PROGRAMA DE GASTOS Y COSTOS RELACIONADOS CON LA CONTRATACION DEL CREDITO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</si>
  <si>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</si>
  <si>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</si>
  <si>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</si>
  <si>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</si>
  <si>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</si>
  <si>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</si>
  <si>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</si>
  <si>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</si>
  <si>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</si>
  <si>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</si>
  <si>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</si>
  <si>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</si>
  <si>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</si>
  <si>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</si>
  <si>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</si>
  <si>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</si>
  <si>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</si>
  <si>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</si>
  <si>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</si>
  <si>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</si>
  <si>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</si>
  <si>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</si>
  <si>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</si>
  <si>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</si>
  <si>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</si>
  <si>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</si>
  <si>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</si>
  <si>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</si>
  <si>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</si>
  <si>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</si>
  <si>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</si>
  <si>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</si>
  <si>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</si>
  <si>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</si>
  <si>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</si>
  <si>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</si>
  <si>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Gasto por Categoria Programática</t>
  </si>
  <si>
    <t>CONCEPTO</t>
  </si>
  <si>
    <t>Ampliaciones / (Reducciones)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</si>
  <si>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</si>
  <si>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</si>
  <si>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</si>
  <si>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</si>
  <si>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</si>
  <si>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</si>
  <si>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</si>
  <si>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</si>
  <si>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</si>
  <si>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</si>
  <si>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</si>
  <si>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</si>
  <si>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</si>
  <si>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</si>
  <si>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</si>
  <si>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</si>
  <si>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</si>
  <si>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</si>
  <si>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</si>
  <si>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</si>
  <si>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</si>
  <si>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</si>
  <si>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</si>
  <si>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</si>
  <si>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</si>
  <si>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</si>
  <si>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</si>
  <si>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</si>
  <si>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</si>
  <si>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</si>
  <si>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</si>
  <si>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t>del 01/jul/2020 al 30/sep/2020</t>
  </si>
  <si>
    <t>Estimado</t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</si>
  <si>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</si>
  <si>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</si>
  <si>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</si>
  <si>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</si>
  <si>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</si>
  <si>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</si>
  <si>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</si>
  <si>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</si>
  <si>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</si>
  <si>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</si>
  <si>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</si>
  <si>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</si>
  <si>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</si>
  <si>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Intereses de la Deuda</t>
  </si>
  <si>
    <t>BANCO MERCANTIL DEL NORTE, S.A.</t>
  </si>
  <si>
    <t>Total de Intereses de Créditos Bancarios</t>
  </si>
  <si>
    <t>Total de Intereses de Otros Instrumentos de Deuda</t>
  </si>
  <si>
    <t>Estado Analítico de Ingresos Detallado - LDF</t>
  </si>
  <si>
    <t>Diferencia (e)</t>
  </si>
  <si>
    <t>Estimado (d)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</si>
  <si>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</si>
  <si>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</si>
  <si>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</si>
  <si>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</si>
  <si>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</si>
  <si>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</si>
  <si>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</si>
  <si>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</si>
  <si>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</si>
  <si>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</si>
  <si>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</si>
  <si>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</si>
  <si>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</si>
  <si>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</si>
  <si>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</si>
  <si>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</si>
  <si>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</si>
  <si>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</si>
  <si>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</si>
  <si>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</si>
  <si>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</si>
  <si>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</si>
  <si>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</si>
  <si>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</si>
  <si>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</si>
  <si>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</si>
  <si>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</si>
  <si>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</si>
  <si>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</si>
  <si>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</si>
  <si>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</si>
  <si>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</si>
  <si>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</si>
  <si>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</si>
  <si>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</si>
  <si>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</si>
  <si>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</si>
  <si>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</si>
  <si>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</si>
  <si>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</si>
  <si>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</si>
  <si>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</si>
  <si>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</si>
  <si>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</si>
  <si>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</si>
  <si>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</si>
  <si>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</si>
  <si>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</si>
  <si>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</si>
  <si>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</si>
  <si>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</si>
  <si>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</si>
  <si>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</si>
  <si>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</si>
  <si>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</si>
  <si>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</si>
  <si>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</si>
  <si>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</si>
  <si>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</si>
  <si>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</si>
  <si>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</si>
  <si>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</si>
  <si>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</si>
  <si>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</si>
  <si>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 los Estados Financieros y sus notas,son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</si>
</sst>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"/>
    <numFmt numFmtId="165" formatCode="#,##0_ ;[Red]\-#,##0\ "/>
  </numFmts>
  <fonts count="43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1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8.25"/>
      <color rgb="FF000000"/>
      <name val="Arial"/>
      <family val="2"/>
    </font>
    <font>
      <sz val="8.25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b/>
      <sz val="8.25"/>
      <color rgb="FF000000"/>
      <name val="Arial"/>
      <family val="2"/>
    </font>
    <font>
      <b/>
      <sz val="8.25"/>
      <color rgb="FF000000"/>
      <name val="Arial"/>
      <family val="2"/>
    </font>
    <font>
      <sz val="10"/>
      <color rgb="FF000000"/>
      <name val="Arial"/>
      <family val="2"/>
    </font>
    <font>
      <sz val="1"/>
      <color rgb="FF000000"/>
      <name val="Arial"/>
      <family val="2"/>
    </font>
    <font>
      <sz val="1"/>
      <color rgb="FF000000"/>
      <name val="Arial"/>
      <family val="2"/>
    </font>
    <font>
      <sz val="8"/>
      <color rgb="FF000000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rgb="FF000000"/>
      <name val="Arial"/>
      <family val="2"/>
    </font>
    <font>
      <b/>
      <sz val="13"/>
      <color rgb="FF000000"/>
      <name val="Arial"/>
      <family val="2"/>
    </font>
    <font>
      <b/>
      <sz val="8.5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6.8"/>
      <color rgb="FF000000"/>
      <name val="Arial"/>
      <family val="2"/>
    </font>
    <font>
      <b/>
      <sz val="6.75"/>
      <color rgb="FF000000"/>
      <name val="Arial"/>
      <family val="2"/>
    </font>
    <font>
      <b/>
      <sz val="6.75"/>
      <color rgb="FFFFFFFF"/>
      <name val="Arial"/>
      <family val="2"/>
    </font>
    <font>
      <sz val="7"/>
      <color rgb="FFFF000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.8"/>
      <name val="Arial"/>
      <family val="2"/>
    </font>
    <font>
      <sz val="1"/>
      <name val="Arial"/>
      <family val="2"/>
    </font>
    <font>
      <sz val="7"/>
      <color rgb="FFFFFFF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15"/>
    <xf numFmtId="0" fontId="24" fillId="0" borderId="15"/>
  </cellStyleXfs>
  <cellXfs count="306">
    <xf numFmtId="0" fontId="0" fillId="2" borderId="0" xfId="0" applyFill="1" applyAlignment="1">
      <alignment horizontal="left" vertical="top" wrapText="1"/>
    </xf>
    <xf numFmtId="0" fontId="4" fillId="5" borderId="3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wrapText="1"/>
    </xf>
    <xf numFmtId="0" fontId="11" fillId="25" borderId="0" xfId="0" applyFont="1" applyFill="1" applyAlignment="1">
      <alignment vertical="top"/>
    </xf>
    <xf numFmtId="0" fontId="9" fillId="10" borderId="15" xfId="0" applyFont="1" applyFill="1" applyBorder="1" applyAlignment="1">
      <alignment wrapText="1"/>
    </xf>
    <xf numFmtId="0" fontId="0" fillId="2" borderId="0" xfId="0" applyFill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7" fillId="8" borderId="15" xfId="0" applyFont="1" applyFill="1" applyBorder="1" applyAlignment="1">
      <alignment horizontal="right" wrapText="1"/>
    </xf>
    <xf numFmtId="0" fontId="6" fillId="7" borderId="4" xfId="0" applyFont="1" applyFill="1" applyBorder="1" applyAlignment="1">
      <alignment horizontal="left" wrapText="1"/>
    </xf>
    <xf numFmtId="0" fontId="9" fillId="10" borderId="15" xfId="0" applyFont="1" applyFill="1" applyBorder="1" applyAlignment="1">
      <alignment horizontal="right" wrapText="1"/>
    </xf>
    <xf numFmtId="0" fontId="11" fillId="12" borderId="5" xfId="0" applyFont="1" applyFill="1" applyBorder="1" applyAlignment="1">
      <alignment horizontal="center" wrapText="1"/>
    </xf>
    <xf numFmtId="0" fontId="10" fillId="11" borderId="15" xfId="0" applyFont="1" applyFill="1" applyBorder="1" applyAlignment="1">
      <alignment horizontal="left" vertical="top" wrapText="1"/>
    </xf>
    <xf numFmtId="0" fontId="8" fillId="9" borderId="15" xfId="0" applyFont="1" applyFill="1" applyBorder="1" applyAlignment="1">
      <alignment horizontal="right" wrapText="1"/>
    </xf>
    <xf numFmtId="0" fontId="5" fillId="6" borderId="15" xfId="0" applyFont="1" applyFill="1" applyBorder="1" applyAlignment="1">
      <alignment horizontal="center" vertical="top" wrapText="1"/>
    </xf>
    <xf numFmtId="0" fontId="13" fillId="14" borderId="7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22" fillId="23" borderId="16" xfId="0" applyFont="1" applyFill="1" applyBorder="1" applyAlignment="1">
      <alignment horizontal="left" vertical="top" wrapText="1"/>
    </xf>
    <xf numFmtId="0" fontId="4" fillId="14" borderId="7" xfId="0" applyFont="1" applyFill="1" applyBorder="1" applyAlignment="1">
      <alignment horizontal="center" vertical="center" wrapText="1"/>
    </xf>
    <xf numFmtId="0" fontId="22" fillId="23" borderId="16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left" vertical="top" wrapText="1"/>
    </xf>
    <xf numFmtId="0" fontId="14" fillId="15" borderId="8" xfId="0" applyFont="1" applyFill="1" applyBorder="1" applyAlignment="1">
      <alignment horizontal="center" vertical="top" wrapText="1"/>
    </xf>
    <xf numFmtId="0" fontId="15" fillId="16" borderId="9" xfId="0" applyFont="1" applyFill="1" applyBorder="1" applyAlignment="1">
      <alignment horizontal="left" vertical="top" wrapText="1"/>
    </xf>
    <xf numFmtId="164" fontId="16" fillId="17" borderId="10" xfId="0" applyNumberFormat="1" applyFont="1" applyFill="1" applyBorder="1" applyAlignment="1">
      <alignment horizontal="right" vertical="top" wrapText="1"/>
    </xf>
    <xf numFmtId="0" fontId="17" fillId="18" borderId="11" xfId="0" applyFont="1" applyFill="1" applyBorder="1" applyAlignment="1">
      <alignment horizontal="left" vertical="top" wrapText="1"/>
    </xf>
    <xf numFmtId="164" fontId="18" fillId="19" borderId="12" xfId="0" applyNumberFormat="1" applyFont="1" applyFill="1" applyBorder="1" applyAlignment="1">
      <alignment horizontal="right" vertical="top" wrapText="1"/>
    </xf>
    <xf numFmtId="0" fontId="19" fillId="20" borderId="13" xfId="0" applyFont="1" applyFill="1" applyBorder="1" applyAlignment="1">
      <alignment horizontal="left" vertical="top" wrapText="1"/>
    </xf>
    <xf numFmtId="164" fontId="20" fillId="21" borderId="14" xfId="0" applyNumberFormat="1" applyFont="1" applyFill="1" applyBorder="1" applyAlignment="1">
      <alignment horizontal="right" vertical="top" wrapText="1"/>
    </xf>
    <xf numFmtId="0" fontId="21" fillId="22" borderId="15" xfId="0" applyFont="1" applyFill="1" applyBorder="1" applyAlignment="1">
      <alignment horizontal="right" vertical="top" wrapText="1"/>
    </xf>
    <xf numFmtId="0" fontId="25" fillId="0" borderId="15" xfId="1" applyFont="1"/>
    <xf numFmtId="0" fontId="26" fillId="26" borderId="18" xfId="1" applyFont="1" applyFill="1" applyBorder="1" applyAlignment="1">
      <alignment horizontal="center" vertical="center"/>
    </xf>
    <xf numFmtId="0" fontId="26" fillId="26" borderId="19" xfId="1" applyFont="1" applyFill="1" applyBorder="1" applyAlignment="1">
      <alignment horizontal="center" vertical="center"/>
    </xf>
    <xf numFmtId="0" fontId="26" fillId="26" borderId="20" xfId="1" applyFont="1" applyFill="1" applyBorder="1" applyAlignment="1">
      <alignment horizontal="center" vertical="center"/>
    </xf>
    <xf numFmtId="0" fontId="26" fillId="26" borderId="21" xfId="1" applyFont="1" applyFill="1" applyBorder="1" applyAlignment="1">
      <alignment horizontal="center" vertical="center"/>
    </xf>
    <xf numFmtId="0" fontId="26" fillId="26" borderId="15" xfId="1" applyFont="1" applyFill="1" applyAlignment="1">
      <alignment horizontal="center" vertical="center"/>
    </xf>
    <xf numFmtId="0" fontId="26" fillId="26" borderId="22" xfId="1" applyFont="1" applyFill="1" applyBorder="1" applyAlignment="1">
      <alignment horizontal="center" vertical="center"/>
    </xf>
    <xf numFmtId="0" fontId="26" fillId="26" borderId="23" xfId="1" applyFont="1" applyFill="1" applyBorder="1" applyAlignment="1">
      <alignment horizontal="center" vertical="center"/>
    </xf>
    <xf numFmtId="0" fontId="26" fillId="26" borderId="24" xfId="1" applyFont="1" applyFill="1" applyBorder="1" applyAlignment="1">
      <alignment horizontal="center" vertical="center"/>
    </xf>
    <xf numFmtId="0" fontId="26" fillId="26" borderId="25" xfId="1" applyFont="1" applyFill="1" applyBorder="1" applyAlignment="1">
      <alignment horizontal="center" vertical="center"/>
    </xf>
    <xf numFmtId="0" fontId="26" fillId="26" borderId="26" xfId="1" applyFont="1" applyFill="1" applyBorder="1" applyAlignment="1">
      <alignment horizontal="center" vertical="center"/>
    </xf>
    <xf numFmtId="0" fontId="26" fillId="26" borderId="27" xfId="1" applyFont="1" applyFill="1" applyBorder="1" applyAlignment="1">
      <alignment horizontal="center" vertical="center"/>
    </xf>
    <xf numFmtId="0" fontId="26" fillId="26" borderId="28" xfId="1" applyFont="1" applyFill="1" applyBorder="1" applyAlignment="1">
      <alignment horizontal="center" vertical="center"/>
    </xf>
    <xf numFmtId="0" fontId="26" fillId="26" borderId="29" xfId="1" applyFont="1" applyFill="1" applyBorder="1" applyAlignment="1">
      <alignment horizontal="center" vertical="center"/>
    </xf>
    <xf numFmtId="0" fontId="26" fillId="26" borderId="30" xfId="1" applyFont="1" applyFill="1" applyBorder="1" applyAlignment="1">
      <alignment horizontal="center" vertical="center"/>
    </xf>
    <xf numFmtId="0" fontId="26" fillId="26" borderId="29" xfId="1" applyFont="1" applyFill="1" applyBorder="1" applyAlignment="1">
      <alignment horizontal="center" vertical="center"/>
    </xf>
    <xf numFmtId="0" fontId="26" fillId="26" borderId="29" xfId="1" applyFont="1" applyFill="1" applyBorder="1" applyAlignment="1">
      <alignment horizontal="center" vertical="center" wrapText="1"/>
    </xf>
    <xf numFmtId="0" fontId="26" fillId="26" borderId="31" xfId="1" applyFont="1" applyFill="1" applyBorder="1" applyAlignment="1">
      <alignment horizontal="center" vertical="center"/>
    </xf>
    <xf numFmtId="0" fontId="26" fillId="0" borderId="18" xfId="1" applyFont="1" applyBorder="1" applyAlignment="1">
      <alignment horizontal="left" vertical="center"/>
    </xf>
    <xf numFmtId="0" fontId="26" fillId="0" borderId="26" xfId="1" applyFont="1" applyBorder="1" applyAlignment="1">
      <alignment horizontal="left" vertical="center"/>
    </xf>
    <xf numFmtId="165" fontId="26" fillId="0" borderId="30" xfId="1" applyNumberFormat="1" applyFont="1" applyBorder="1" applyAlignment="1">
      <alignment horizontal="right" vertical="center"/>
    </xf>
    <xf numFmtId="0" fontId="25" fillId="0" borderId="21" xfId="1" applyFont="1" applyBorder="1" applyAlignment="1">
      <alignment horizontal="left" vertical="center"/>
    </xf>
    <xf numFmtId="0" fontId="25" fillId="0" borderId="28" xfId="1" applyFont="1" applyBorder="1" applyAlignment="1">
      <alignment horizontal="left" vertical="center"/>
    </xf>
    <xf numFmtId="165" fontId="25" fillId="0" borderId="30" xfId="1" applyNumberFormat="1" applyFont="1" applyBorder="1" applyAlignment="1">
      <alignment horizontal="right" vertical="center"/>
    </xf>
    <xf numFmtId="0" fontId="25" fillId="0" borderId="21" xfId="1" applyFont="1" applyBorder="1" applyAlignment="1">
      <alignment horizontal="left" vertical="center" indent="3"/>
    </xf>
    <xf numFmtId="0" fontId="25" fillId="0" borderId="28" xfId="1" applyFont="1" applyBorder="1"/>
    <xf numFmtId="165" fontId="25" fillId="0" borderId="28" xfId="1" applyNumberFormat="1" applyFont="1" applyBorder="1" applyAlignment="1">
      <alignment horizontal="right" vertical="center"/>
    </xf>
    <xf numFmtId="0" fontId="25" fillId="0" borderId="21" xfId="1" applyFont="1" applyBorder="1" applyAlignment="1">
      <alignment horizontal="left" vertical="center" wrapText="1"/>
    </xf>
    <xf numFmtId="0" fontId="25" fillId="0" borderId="28" xfId="1" applyFont="1" applyBorder="1" applyAlignment="1">
      <alignment horizontal="left" vertical="center" wrapText="1"/>
    </xf>
    <xf numFmtId="0" fontId="25" fillId="0" borderId="32" xfId="1" applyFont="1" applyBorder="1" applyAlignment="1">
      <alignment horizontal="left" vertical="center"/>
    </xf>
    <xf numFmtId="0" fontId="25" fillId="0" borderId="33" xfId="1" applyFont="1" applyBorder="1" applyAlignment="1">
      <alignment horizontal="left" vertical="center"/>
    </xf>
    <xf numFmtId="165" fontId="25" fillId="0" borderId="34" xfId="1" applyNumberFormat="1" applyFont="1" applyBorder="1" applyAlignment="1">
      <alignment horizontal="right" vertical="center"/>
    </xf>
    <xf numFmtId="165" fontId="25" fillId="0" borderId="33" xfId="1" applyNumberFormat="1" applyFont="1" applyBorder="1" applyAlignment="1">
      <alignment horizontal="right" vertical="center"/>
    </xf>
    <xf numFmtId="0" fontId="26" fillId="0" borderId="35" xfId="1" applyFont="1" applyBorder="1" applyAlignment="1">
      <alignment horizontal="left" vertical="center"/>
    </xf>
    <xf numFmtId="0" fontId="25" fillId="0" borderId="36" xfId="1" applyFont="1" applyBorder="1" applyAlignment="1">
      <alignment horizontal="left" vertical="center"/>
    </xf>
    <xf numFmtId="165" fontId="26" fillId="0" borderId="37" xfId="1" applyNumberFormat="1" applyFont="1" applyBorder="1" applyAlignment="1">
      <alignment horizontal="right" vertical="center"/>
    </xf>
    <xf numFmtId="0" fontId="26" fillId="0" borderId="21" xfId="1" applyFont="1" applyBorder="1" applyAlignment="1">
      <alignment horizontal="left" vertical="center"/>
    </xf>
    <xf numFmtId="0" fontId="26" fillId="0" borderId="28" xfId="1" applyFont="1" applyBorder="1" applyAlignment="1">
      <alignment horizontal="left" vertical="center"/>
    </xf>
    <xf numFmtId="0" fontId="25" fillId="0" borderId="23" xfId="1" applyFont="1" applyBorder="1" applyAlignment="1">
      <alignment horizontal="left" vertical="center"/>
    </xf>
    <xf numFmtId="0" fontId="25" fillId="0" borderId="29" xfId="1" applyFont="1" applyBorder="1" applyAlignment="1">
      <alignment horizontal="left" vertical="center"/>
    </xf>
    <xf numFmtId="165" fontId="25" fillId="0" borderId="31" xfId="1" applyNumberFormat="1" applyFont="1" applyBorder="1" applyAlignment="1">
      <alignment horizontal="right" vertical="center"/>
    </xf>
    <xf numFmtId="165" fontId="25" fillId="0" borderId="29" xfId="1" applyNumberFormat="1" applyFont="1" applyBorder="1" applyAlignment="1">
      <alignment horizontal="right" vertical="center"/>
    </xf>
    <xf numFmtId="0" fontId="27" fillId="25" borderId="15" xfId="1" applyFont="1" applyFill="1" applyAlignment="1">
      <alignment vertical="top"/>
    </xf>
    <xf numFmtId="0" fontId="24" fillId="22" borderId="15" xfId="2" applyFill="1" applyAlignment="1">
      <alignment horizontal="left" vertical="top" wrapText="1"/>
    </xf>
    <xf numFmtId="0" fontId="28" fillId="22" borderId="15" xfId="2" applyFont="1" applyFill="1" applyAlignment="1">
      <alignment vertical="top" wrapText="1"/>
    </xf>
    <xf numFmtId="0" fontId="28" fillId="22" borderId="15" xfId="2" applyFont="1" applyFill="1" applyAlignment="1">
      <alignment horizontal="center" vertical="top" wrapText="1"/>
    </xf>
    <xf numFmtId="0" fontId="24" fillId="22" borderId="15" xfId="2" applyFill="1" applyAlignment="1">
      <alignment horizontal="left" vertical="top" wrapText="1"/>
    </xf>
    <xf numFmtId="0" fontId="3" fillId="22" borderId="15" xfId="2" applyFont="1" applyFill="1" applyAlignment="1">
      <alignment horizontal="center" vertical="top" wrapText="1"/>
    </xf>
    <xf numFmtId="0" fontId="4" fillId="22" borderId="15" xfId="2" applyFont="1" applyFill="1" applyAlignment="1">
      <alignment horizontal="center" vertical="top" wrapText="1"/>
    </xf>
    <xf numFmtId="0" fontId="3" fillId="22" borderId="15" xfId="2" applyFont="1" applyFill="1" applyAlignment="1">
      <alignment horizontal="center" vertical="top" wrapText="1"/>
    </xf>
    <xf numFmtId="0" fontId="10" fillId="22" borderId="15" xfId="2" applyFont="1" applyFill="1" applyAlignment="1">
      <alignment horizontal="left" vertical="top" wrapText="1"/>
    </xf>
    <xf numFmtId="0" fontId="6" fillId="22" borderId="15" xfId="2" applyFont="1" applyFill="1" applyAlignment="1">
      <alignment wrapText="1"/>
    </xf>
    <xf numFmtId="0" fontId="7" fillId="22" borderId="15" xfId="2" applyFont="1" applyFill="1" applyAlignment="1">
      <alignment vertical="center" wrapText="1"/>
    </xf>
    <xf numFmtId="0" fontId="7" fillId="22" borderId="15" xfId="2" applyFont="1" applyFill="1" applyAlignment="1">
      <alignment horizontal="left" vertical="center" wrapText="1"/>
    </xf>
    <xf numFmtId="0" fontId="5" fillId="22" borderId="15" xfId="2" applyFont="1" applyFill="1" applyAlignment="1">
      <alignment horizontal="center" vertical="top" wrapText="1"/>
    </xf>
    <xf numFmtId="0" fontId="6" fillId="22" borderId="15" xfId="2" applyFont="1" applyFill="1" applyAlignment="1">
      <alignment horizontal="left" wrapText="1"/>
    </xf>
    <xf numFmtId="0" fontId="11" fillId="22" borderId="15" xfId="2" applyFont="1" applyFill="1" applyAlignment="1">
      <alignment horizontal="center" wrapText="1"/>
    </xf>
    <xf numFmtId="0" fontId="7" fillId="22" borderId="15" xfId="2" applyFont="1" applyFill="1" applyAlignment="1">
      <alignment horizontal="right" vertical="center" wrapText="1"/>
    </xf>
    <xf numFmtId="0" fontId="7" fillId="22" borderId="15" xfId="2" applyFont="1" applyFill="1" applyAlignment="1">
      <alignment horizontal="right" vertical="center" wrapText="1"/>
    </xf>
    <xf numFmtId="0" fontId="24" fillId="27" borderId="38" xfId="2" applyFill="1" applyBorder="1" applyAlignment="1">
      <alignment horizontal="left" vertical="top" wrapText="1"/>
    </xf>
    <xf numFmtId="0" fontId="29" fillId="27" borderId="15" xfId="2" applyFont="1" applyFill="1" applyAlignment="1">
      <alignment horizontal="center" vertical="center" wrapText="1"/>
    </xf>
    <xf numFmtId="0" fontId="30" fillId="27" borderId="15" xfId="2" applyFont="1" applyFill="1" applyAlignment="1">
      <alignment horizontal="center" vertical="center" wrapText="1"/>
    </xf>
    <xf numFmtId="0" fontId="10" fillId="27" borderId="16" xfId="2" applyFont="1" applyFill="1" applyBorder="1" applyAlignment="1">
      <alignment horizontal="left" vertical="top" wrapText="1"/>
    </xf>
    <xf numFmtId="0" fontId="24" fillId="27" borderId="39" xfId="2" applyFill="1" applyBorder="1" applyAlignment="1">
      <alignment horizontal="left" vertical="top" wrapText="1"/>
    </xf>
    <xf numFmtId="0" fontId="24" fillId="27" borderId="40" xfId="2" applyFill="1" applyBorder="1" applyAlignment="1">
      <alignment horizontal="left" vertical="top" wrapText="1"/>
    </xf>
    <xf numFmtId="0" fontId="10" fillId="27" borderId="17" xfId="2" applyFont="1" applyFill="1" applyBorder="1" applyAlignment="1">
      <alignment horizontal="left" vertical="top" wrapText="1"/>
    </xf>
    <xf numFmtId="0" fontId="24" fillId="27" borderId="41" xfId="2" applyFill="1" applyBorder="1" applyAlignment="1">
      <alignment horizontal="left" vertical="top" wrapText="1"/>
    </xf>
    <xf numFmtId="0" fontId="10" fillId="27" borderId="16" xfId="2" applyFont="1" applyFill="1" applyBorder="1" applyAlignment="1">
      <alignment horizontal="left" vertical="top" wrapText="1"/>
    </xf>
    <xf numFmtId="0" fontId="10" fillId="27" borderId="17" xfId="2" applyFont="1" applyFill="1" applyBorder="1" applyAlignment="1">
      <alignment horizontal="left" vertical="top" wrapText="1"/>
    </xf>
    <xf numFmtId="0" fontId="31" fillId="27" borderId="15" xfId="2" applyFont="1" applyFill="1" applyAlignment="1">
      <alignment horizontal="right" wrapText="1"/>
    </xf>
    <xf numFmtId="0" fontId="32" fillId="27" borderId="15" xfId="2" applyFont="1" applyFill="1" applyAlignment="1">
      <alignment horizontal="right" wrapText="1"/>
    </xf>
    <xf numFmtId="0" fontId="24" fillId="27" borderId="15" xfId="2" applyFill="1" applyAlignment="1">
      <alignment horizontal="left" vertical="top" wrapText="1"/>
    </xf>
    <xf numFmtId="0" fontId="31" fillId="27" borderId="15" xfId="2" applyFont="1" applyFill="1" applyAlignment="1">
      <alignment horizontal="right" wrapText="1"/>
    </xf>
    <xf numFmtId="39" fontId="7" fillId="22" borderId="15" xfId="2" applyNumberFormat="1" applyFont="1" applyFill="1" applyAlignment="1">
      <alignment horizontal="left" vertical="top" wrapText="1"/>
    </xf>
    <xf numFmtId="0" fontId="7" fillId="22" borderId="15" xfId="2" applyFont="1" applyFill="1" applyAlignment="1">
      <alignment horizontal="left" vertical="top" wrapText="1"/>
    </xf>
    <xf numFmtId="164" fontId="7" fillId="22" borderId="15" xfId="2" applyNumberFormat="1" applyFont="1" applyFill="1" applyAlignment="1">
      <alignment horizontal="right" vertical="top" wrapText="1"/>
    </xf>
    <xf numFmtId="164" fontId="7" fillId="22" borderId="15" xfId="2" applyNumberFormat="1" applyFont="1" applyFill="1" applyAlignment="1">
      <alignment horizontal="right" vertical="top" wrapText="1"/>
    </xf>
    <xf numFmtId="39" fontId="7" fillId="22" borderId="15" xfId="2" applyNumberFormat="1" applyFont="1" applyFill="1" applyAlignment="1">
      <alignment horizontal="right" vertical="top" wrapText="1"/>
    </xf>
    <xf numFmtId="0" fontId="5" fillId="22" borderId="15" xfId="2" applyFont="1" applyFill="1" applyAlignment="1">
      <alignment horizontal="left" vertical="top" wrapText="1"/>
    </xf>
    <xf numFmtId="164" fontId="33" fillId="22" borderId="17" xfId="2" applyNumberFormat="1" applyFont="1" applyFill="1" applyBorder="1" applyAlignment="1">
      <alignment horizontal="right" vertical="top" wrapText="1"/>
    </xf>
    <xf numFmtId="164" fontId="33" fillId="22" borderId="17" xfId="2" applyNumberFormat="1" applyFont="1" applyFill="1" applyBorder="1" applyAlignment="1">
      <alignment horizontal="right" vertical="top" wrapText="1"/>
    </xf>
    <xf numFmtId="39" fontId="34" fillId="22" borderId="17" xfId="2" applyNumberFormat="1" applyFont="1" applyFill="1" applyBorder="1" applyAlignment="1">
      <alignment horizontal="right" vertical="top" wrapText="1"/>
    </xf>
    <xf numFmtId="39" fontId="33" fillId="22" borderId="17" xfId="2" applyNumberFormat="1" applyFont="1" applyFill="1" applyBorder="1" applyAlignment="1">
      <alignment horizontal="right" vertical="top" wrapText="1"/>
    </xf>
    <xf numFmtId="0" fontId="30" fillId="27" borderId="42" xfId="2" applyFont="1" applyFill="1" applyBorder="1" applyAlignment="1">
      <alignment horizontal="center" vertical="center" wrapText="1"/>
    </xf>
    <xf numFmtId="0" fontId="30" fillId="27" borderId="43" xfId="2" applyFont="1" applyFill="1" applyBorder="1" applyAlignment="1">
      <alignment horizontal="center" vertical="center" wrapText="1"/>
    </xf>
    <xf numFmtId="0" fontId="24" fillId="27" borderId="44" xfId="2" applyFill="1" applyBorder="1" applyAlignment="1">
      <alignment horizontal="left" vertical="top" wrapText="1"/>
    </xf>
    <xf numFmtId="0" fontId="4" fillId="27" borderId="15" xfId="2" applyFont="1" applyFill="1" applyAlignment="1">
      <alignment horizontal="center" wrapText="1"/>
    </xf>
    <xf numFmtId="0" fontId="30" fillId="27" borderId="45" xfId="2" applyFont="1" applyFill="1" applyBorder="1" applyAlignment="1">
      <alignment horizontal="center" vertical="center" wrapText="1"/>
    </xf>
    <xf numFmtId="0" fontId="24" fillId="27" borderId="46" xfId="2" applyFill="1" applyBorder="1" applyAlignment="1">
      <alignment horizontal="left" vertical="top" wrapText="1"/>
    </xf>
    <xf numFmtId="0" fontId="31" fillId="27" borderId="42" xfId="2" applyFont="1" applyFill="1" applyBorder="1" applyAlignment="1">
      <alignment horizontal="right" wrapText="1"/>
    </xf>
    <xf numFmtId="0" fontId="31" fillId="27" borderId="43" xfId="2" applyFont="1" applyFill="1" applyBorder="1" applyAlignment="1">
      <alignment horizontal="right" wrapText="1"/>
    </xf>
    <xf numFmtId="0" fontId="31" fillId="27" borderId="47" xfId="2" applyFont="1" applyFill="1" applyBorder="1" applyAlignment="1">
      <alignment horizontal="right" wrapText="1"/>
    </xf>
    <xf numFmtId="0" fontId="32" fillId="27" borderId="43" xfId="2" applyFont="1" applyFill="1" applyBorder="1" applyAlignment="1">
      <alignment horizontal="right" wrapText="1"/>
    </xf>
    <xf numFmtId="0" fontId="32" fillId="27" borderId="47" xfId="2" applyFont="1" applyFill="1" applyBorder="1" applyAlignment="1">
      <alignment horizontal="right" wrapText="1"/>
    </xf>
    <xf numFmtId="0" fontId="31" fillId="27" borderId="48" xfId="2" applyFont="1" applyFill="1" applyBorder="1" applyAlignment="1">
      <alignment horizontal="right" wrapText="1"/>
    </xf>
    <xf numFmtId="0" fontId="31" fillId="27" borderId="45" xfId="2" applyFont="1" applyFill="1" applyBorder="1" applyAlignment="1">
      <alignment horizontal="right" wrapText="1"/>
    </xf>
    <xf numFmtId="0" fontId="31" fillId="27" borderId="49" xfId="2" applyFont="1" applyFill="1" applyBorder="1" applyAlignment="1">
      <alignment horizontal="right" wrapText="1"/>
    </xf>
    <xf numFmtId="0" fontId="32" fillId="27" borderId="49" xfId="2" applyFont="1" applyFill="1" applyBorder="1" applyAlignment="1">
      <alignment horizontal="right" wrapText="1"/>
    </xf>
    <xf numFmtId="0" fontId="31" fillId="27" borderId="50" xfId="2" applyFont="1" applyFill="1" applyBorder="1" applyAlignment="1">
      <alignment horizontal="right" wrapText="1"/>
    </xf>
    <xf numFmtId="0" fontId="24" fillId="27" borderId="51" xfId="2" applyFill="1" applyBorder="1" applyAlignment="1">
      <alignment horizontal="left" vertical="top" wrapText="1"/>
    </xf>
    <xf numFmtId="0" fontId="31" fillId="27" borderId="52" xfId="2" applyFont="1" applyFill="1" applyBorder="1" applyAlignment="1">
      <alignment horizontal="right" wrapText="1"/>
    </xf>
    <xf numFmtId="0" fontId="31" fillId="27" borderId="53" xfId="2" applyFont="1" applyFill="1" applyBorder="1" applyAlignment="1">
      <alignment horizontal="right" wrapText="1"/>
    </xf>
    <xf numFmtId="0" fontId="31" fillId="27" borderId="54" xfId="2" applyFont="1" applyFill="1" applyBorder="1" applyAlignment="1">
      <alignment horizontal="right" wrapText="1"/>
    </xf>
    <xf numFmtId="0" fontId="32" fillId="27" borderId="53" xfId="2" applyFont="1" applyFill="1" applyBorder="1" applyAlignment="1">
      <alignment horizontal="right" wrapText="1"/>
    </xf>
    <xf numFmtId="0" fontId="32" fillId="27" borderId="54" xfId="2" applyFont="1" applyFill="1" applyBorder="1" applyAlignment="1">
      <alignment horizontal="right" wrapText="1"/>
    </xf>
    <xf numFmtId="0" fontId="31" fillId="27" borderId="55" xfId="2" applyFont="1" applyFill="1" applyBorder="1" applyAlignment="1">
      <alignment horizontal="right" wrapText="1"/>
    </xf>
    <xf numFmtId="0" fontId="10" fillId="27" borderId="56" xfId="2" applyFont="1" applyFill="1" applyBorder="1" applyAlignment="1">
      <alignment horizontal="left" vertical="top" wrapText="1"/>
    </xf>
    <xf numFmtId="0" fontId="10" fillId="27" borderId="57" xfId="2" applyFont="1" applyFill="1" applyBorder="1" applyAlignment="1">
      <alignment horizontal="left" vertical="top" wrapText="1"/>
    </xf>
    <xf numFmtId="0" fontId="31" fillId="27" borderId="53" xfId="2" applyFont="1" applyFill="1" applyBorder="1" applyAlignment="1">
      <alignment horizontal="right" wrapText="1"/>
    </xf>
    <xf numFmtId="0" fontId="24" fillId="27" borderId="58" xfId="2" applyFill="1" applyBorder="1" applyAlignment="1">
      <alignment horizontal="left" vertical="top" wrapText="1"/>
    </xf>
    <xf numFmtId="0" fontId="10" fillId="22" borderId="17" xfId="2" applyFont="1" applyFill="1" applyBorder="1" applyAlignment="1">
      <alignment horizontal="left" vertical="top" wrapText="1"/>
    </xf>
    <xf numFmtId="0" fontId="4" fillId="22" borderId="15" xfId="2" applyFont="1" applyFill="1" applyAlignment="1">
      <alignment horizontal="left" vertical="center" wrapText="1"/>
    </xf>
    <xf numFmtId="0" fontId="5" fillId="22" borderId="15" xfId="2" applyFont="1" applyFill="1" applyAlignment="1">
      <alignment horizontal="left" vertical="center" wrapText="1"/>
    </xf>
    <xf numFmtId="0" fontId="11" fillId="22" borderId="15" xfId="2" applyFont="1" applyFill="1" applyAlignment="1">
      <alignment horizontal="left" vertical="top" wrapText="1"/>
    </xf>
    <xf numFmtId="0" fontId="11" fillId="25" borderId="15" xfId="2" applyFont="1" applyFill="1" applyAlignment="1">
      <alignment vertical="top"/>
    </xf>
    <xf numFmtId="0" fontId="24" fillId="22" borderId="15" xfId="2" applyFill="1" applyAlignment="1">
      <alignment vertical="top" wrapText="1"/>
    </xf>
    <xf numFmtId="0" fontId="10" fillId="28" borderId="56" xfId="2" applyFont="1" applyFill="1" applyBorder="1" applyAlignment="1">
      <alignment horizontal="left" vertical="top" wrapText="1"/>
    </xf>
    <xf numFmtId="0" fontId="10" fillId="28" borderId="17" xfId="2" applyFont="1" applyFill="1" applyBorder="1" applyAlignment="1">
      <alignment horizontal="left" vertical="top" wrapText="1"/>
    </xf>
    <xf numFmtId="0" fontId="30" fillId="28" borderId="59" xfId="2" applyFont="1" applyFill="1" applyBorder="1" applyAlignment="1">
      <alignment horizontal="center" vertical="center" wrapText="1"/>
    </xf>
    <xf numFmtId="0" fontId="10" fillId="28" borderId="15" xfId="2" applyFont="1" applyFill="1" applyAlignment="1">
      <alignment horizontal="left" vertical="top" wrapText="1"/>
    </xf>
    <xf numFmtId="0" fontId="10" fillId="28" borderId="60" xfId="2" applyFont="1" applyFill="1" applyBorder="1" applyAlignment="1">
      <alignment horizontal="left" vertical="top" wrapText="1"/>
    </xf>
    <xf numFmtId="0" fontId="4" fillId="28" borderId="45" xfId="2" applyFont="1" applyFill="1" applyBorder="1" applyAlignment="1">
      <alignment horizontal="center" wrapText="1"/>
    </xf>
    <xf numFmtId="0" fontId="4" fillId="28" borderId="15" xfId="2" applyFont="1" applyFill="1" applyAlignment="1">
      <alignment horizontal="center" wrapText="1"/>
    </xf>
    <xf numFmtId="0" fontId="30" fillId="28" borderId="15" xfId="2" applyFont="1" applyFill="1" applyAlignment="1">
      <alignment horizontal="center" vertical="center" wrapText="1"/>
    </xf>
    <xf numFmtId="0" fontId="24" fillId="28" borderId="15" xfId="2" applyFill="1" applyAlignment="1">
      <alignment horizontal="left" vertical="top" wrapText="1"/>
    </xf>
    <xf numFmtId="0" fontId="24" fillId="28" borderId="50" xfId="2" applyFill="1" applyBorder="1" applyAlignment="1">
      <alignment horizontal="left" vertical="top" wrapText="1"/>
    </xf>
    <xf numFmtId="0" fontId="10" fillId="28" borderId="16" xfId="2" applyFont="1" applyFill="1" applyBorder="1" applyAlignment="1">
      <alignment horizontal="left" vertical="top" wrapText="1"/>
    </xf>
    <xf numFmtId="0" fontId="24" fillId="28" borderId="15" xfId="2" applyFill="1" applyAlignment="1">
      <alignment horizontal="left" vertical="center" wrapText="1"/>
    </xf>
    <xf numFmtId="0" fontId="32" fillId="28" borderId="15" xfId="2" applyFont="1" applyFill="1" applyAlignment="1">
      <alignment horizontal="center" vertical="center" wrapText="1"/>
    </xf>
    <xf numFmtId="0" fontId="30" fillId="28" borderId="15" xfId="2" applyFont="1" applyFill="1" applyAlignment="1">
      <alignment horizontal="right" vertical="center" wrapText="1"/>
    </xf>
    <xf numFmtId="0" fontId="24" fillId="28" borderId="45" xfId="2" applyFill="1" applyBorder="1" applyAlignment="1">
      <alignment horizontal="left" vertical="top" wrapText="1"/>
    </xf>
    <xf numFmtId="0" fontId="10" fillId="28" borderId="16" xfId="2" applyFont="1" applyFill="1" applyBorder="1" applyAlignment="1">
      <alignment horizontal="left" vertical="top" wrapText="1"/>
    </xf>
    <xf numFmtId="0" fontId="30" fillId="28" borderId="15" xfId="2" applyFont="1" applyFill="1" applyAlignment="1">
      <alignment horizontal="right" wrapText="1"/>
    </xf>
    <xf numFmtId="0" fontId="30" fillId="28" borderId="15" xfId="2" applyFont="1" applyFill="1" applyAlignment="1">
      <alignment horizontal="right" wrapText="1"/>
    </xf>
    <xf numFmtId="0" fontId="30" fillId="28" borderId="15" xfId="2" applyFont="1" applyFill="1" applyAlignment="1">
      <alignment horizontal="center" wrapText="1"/>
    </xf>
    <xf numFmtId="0" fontId="24" fillId="22" borderId="52" xfId="2" applyFill="1" applyBorder="1" applyAlignment="1">
      <alignment horizontal="left" vertical="top" wrapText="1"/>
    </xf>
    <xf numFmtId="0" fontId="24" fillId="22" borderId="53" xfId="2" applyFill="1" applyBorder="1" applyAlignment="1">
      <alignment horizontal="left" vertical="top" wrapText="1"/>
    </xf>
    <xf numFmtId="164" fontId="35" fillId="22" borderId="15" xfId="2" applyNumberFormat="1" applyFont="1" applyFill="1" applyAlignment="1">
      <alignment horizontal="right" vertical="top" wrapText="1"/>
    </xf>
    <xf numFmtId="0" fontId="19" fillId="22" borderId="61" xfId="2" applyFont="1" applyFill="1" applyBorder="1" applyAlignment="1">
      <alignment horizontal="left" vertical="top" wrapText="1"/>
    </xf>
    <xf numFmtId="164" fontId="7" fillId="22" borderId="61" xfId="2" applyNumberFormat="1" applyFont="1" applyFill="1" applyBorder="1" applyAlignment="1">
      <alignment horizontal="right" vertical="top" wrapText="1"/>
    </xf>
    <xf numFmtId="0" fontId="26" fillId="26" borderId="18" xfId="1" applyFont="1" applyFill="1" applyBorder="1" applyAlignment="1">
      <alignment horizontal="center" vertical="center" wrapText="1"/>
    </xf>
    <xf numFmtId="0" fontId="26" fillId="26" borderId="19" xfId="1" applyFont="1" applyFill="1" applyBorder="1" applyAlignment="1">
      <alignment horizontal="center" vertical="center" wrapText="1"/>
    </xf>
    <xf numFmtId="0" fontId="26" fillId="26" borderId="26" xfId="1" applyFont="1" applyFill="1" applyBorder="1" applyAlignment="1">
      <alignment horizontal="center" vertical="center" wrapText="1"/>
    </xf>
    <xf numFmtId="0" fontId="26" fillId="26" borderId="21" xfId="1" applyFont="1" applyFill="1" applyBorder="1" applyAlignment="1">
      <alignment horizontal="center" vertical="center" wrapText="1"/>
    </xf>
    <xf numFmtId="0" fontId="26" fillId="26" borderId="15" xfId="1" applyFont="1" applyFill="1" applyAlignment="1">
      <alignment horizontal="center" vertical="center" wrapText="1"/>
    </xf>
    <xf numFmtId="0" fontId="26" fillId="26" borderId="28" xfId="1" applyFont="1" applyFill="1" applyBorder="1" applyAlignment="1">
      <alignment horizontal="center" vertical="center" wrapText="1"/>
    </xf>
    <xf numFmtId="0" fontId="26" fillId="26" borderId="23" xfId="1" applyFont="1" applyFill="1" applyBorder="1" applyAlignment="1">
      <alignment horizontal="center" vertical="center" wrapText="1"/>
    </xf>
    <xf numFmtId="0" fontId="26" fillId="26" borderId="24" xfId="1" applyFont="1" applyFill="1" applyBorder="1" applyAlignment="1">
      <alignment horizontal="center" vertical="center" wrapText="1"/>
    </xf>
    <xf numFmtId="0" fontId="26" fillId="26" borderId="29" xfId="1" applyFont="1" applyFill="1" applyBorder="1" applyAlignment="1">
      <alignment horizontal="center" vertical="center" wrapText="1"/>
    </xf>
    <xf numFmtId="0" fontId="26" fillId="26" borderId="27" xfId="1" applyFont="1" applyFill="1" applyBorder="1" applyAlignment="1">
      <alignment horizontal="center" vertical="center" wrapText="1"/>
    </xf>
    <xf numFmtId="0" fontId="26" fillId="26" borderId="62" xfId="1" applyFont="1" applyFill="1" applyBorder="1" applyAlignment="1">
      <alignment horizontal="center" vertical="center" wrapText="1"/>
    </xf>
    <xf numFmtId="0" fontId="26" fillId="26" borderId="63" xfId="1" applyFont="1" applyFill="1" applyBorder="1" applyAlignment="1">
      <alignment horizontal="center" vertical="center" wrapText="1"/>
    </xf>
    <xf numFmtId="0" fontId="26" fillId="26" borderId="64" xfId="1" applyFont="1" applyFill="1" applyBorder="1" applyAlignment="1">
      <alignment horizontal="center" vertical="center" wrapText="1"/>
    </xf>
    <xf numFmtId="0" fontId="26" fillId="26" borderId="31" xfId="1" applyFont="1" applyFill="1" applyBorder="1" applyAlignment="1">
      <alignment horizontal="center" vertical="center" wrapText="1"/>
    </xf>
    <xf numFmtId="0" fontId="26" fillId="0" borderId="30" xfId="1" applyFont="1" applyBorder="1" applyAlignment="1">
      <alignment horizontal="justify" vertical="center" wrapText="1"/>
    </xf>
    <xf numFmtId="165" fontId="26" fillId="0" borderId="27" xfId="1" applyNumberFormat="1" applyFont="1" applyBorder="1" applyAlignment="1">
      <alignment horizontal="right" vertical="center" wrapText="1"/>
    </xf>
    <xf numFmtId="0" fontId="25" fillId="0" borderId="30" xfId="1" applyFont="1" applyBorder="1" applyAlignment="1">
      <alignment horizontal="left" vertical="center" wrapText="1" indent="1"/>
    </xf>
    <xf numFmtId="165" fontId="25" fillId="0" borderId="30" xfId="1" applyNumberFormat="1" applyFont="1" applyBorder="1" applyAlignment="1">
      <alignment horizontal="right" vertical="center" wrapText="1"/>
    </xf>
    <xf numFmtId="165" fontId="25" fillId="0" borderId="28" xfId="1" applyNumberFormat="1" applyFont="1" applyBorder="1" applyAlignment="1">
      <alignment horizontal="right" vertical="center" wrapText="1"/>
    </xf>
    <xf numFmtId="0" fontId="25" fillId="0" borderId="30" xfId="1" applyFont="1" applyBorder="1" applyAlignment="1">
      <alignment horizontal="left" vertical="center" wrapText="1"/>
    </xf>
    <xf numFmtId="0" fontId="26" fillId="0" borderId="30" xfId="1" applyFont="1" applyBorder="1" applyAlignment="1">
      <alignment horizontal="left" vertical="center" wrapText="1"/>
    </xf>
    <xf numFmtId="165" fontId="26" fillId="0" borderId="30" xfId="1" applyNumberFormat="1" applyFont="1" applyBorder="1" applyAlignment="1">
      <alignment horizontal="right" vertical="center" wrapText="1"/>
    </xf>
    <xf numFmtId="165" fontId="26" fillId="0" borderId="28" xfId="1" applyNumberFormat="1" applyFont="1" applyBorder="1" applyAlignment="1">
      <alignment horizontal="right" vertical="center" wrapText="1"/>
    </xf>
    <xf numFmtId="0" fontId="25" fillId="0" borderId="31" xfId="1" applyFont="1" applyBorder="1" applyAlignment="1">
      <alignment horizontal="justify" vertical="center" wrapText="1"/>
    </xf>
    <xf numFmtId="165" fontId="25" fillId="0" borderId="29" xfId="1" applyNumberFormat="1" applyFont="1" applyBorder="1" applyAlignment="1">
      <alignment horizontal="right" vertical="center" wrapText="1"/>
    </xf>
    <xf numFmtId="0" fontId="25" fillId="0" borderId="43" xfId="1" applyFont="1" applyBorder="1"/>
    <xf numFmtId="0" fontId="26" fillId="26" borderId="30" xfId="1" applyFont="1" applyFill="1" applyBorder="1" applyAlignment="1">
      <alignment horizontal="center" vertical="center" wrapText="1"/>
    </xf>
    <xf numFmtId="0" fontId="26" fillId="26" borderId="65" xfId="1" applyFont="1" applyFill="1" applyBorder="1" applyAlignment="1">
      <alignment horizontal="center" vertical="center" wrapText="1"/>
    </xf>
    <xf numFmtId="0" fontId="26" fillId="0" borderId="27" xfId="1" applyFont="1" applyBorder="1" applyAlignment="1">
      <alignment horizontal="justify" vertical="center" wrapText="1"/>
    </xf>
    <xf numFmtId="0" fontId="25" fillId="0" borderId="28" xfId="1" applyFont="1" applyBorder="1" applyAlignment="1">
      <alignment horizontal="right" vertical="center" wrapText="1"/>
    </xf>
    <xf numFmtId="0" fontId="26" fillId="0" borderId="30" xfId="1" applyFont="1" applyBorder="1" applyAlignment="1">
      <alignment horizontal="left" vertical="center"/>
    </xf>
    <xf numFmtId="165" fontId="26" fillId="0" borderId="28" xfId="1" applyNumberFormat="1" applyFont="1" applyBorder="1" applyAlignment="1">
      <alignment vertical="center"/>
    </xf>
    <xf numFmtId="0" fontId="25" fillId="0" borderId="30" xfId="1" applyFont="1" applyBorder="1" applyAlignment="1">
      <alignment horizontal="left" vertical="center" indent="2"/>
    </xf>
    <xf numFmtId="165" fontId="25" fillId="0" borderId="28" xfId="1" applyNumberFormat="1" applyFont="1" applyBorder="1" applyAlignment="1">
      <alignment vertical="center"/>
    </xf>
    <xf numFmtId="0" fontId="25" fillId="0" borderId="30" xfId="1" applyFont="1" applyBorder="1" applyAlignment="1">
      <alignment horizontal="left" vertical="center"/>
    </xf>
    <xf numFmtId="0" fontId="25" fillId="0" borderId="30" xfId="1" applyFont="1" applyBorder="1" applyAlignment="1">
      <alignment horizontal="left" vertical="center" wrapText="1" indent="2"/>
    </xf>
    <xf numFmtId="0" fontId="25" fillId="0" borderId="34" xfId="1" applyFont="1" applyBorder="1" applyAlignment="1">
      <alignment horizontal="left" vertical="center" indent="2"/>
    </xf>
    <xf numFmtId="165" fontId="25" fillId="0" borderId="33" xfId="1" applyNumberFormat="1" applyFont="1" applyBorder="1" applyAlignment="1">
      <alignment vertical="center"/>
    </xf>
    <xf numFmtId="0" fontId="25" fillId="0" borderId="31" xfId="1" applyFont="1" applyBorder="1" applyAlignment="1">
      <alignment horizontal="left" vertical="center"/>
    </xf>
    <xf numFmtId="165" fontId="25" fillId="0" borderId="29" xfId="1" applyNumberFormat="1" applyFont="1" applyBorder="1" applyAlignment="1">
      <alignment vertical="center"/>
    </xf>
    <xf numFmtId="18" fontId="7" fillId="22" borderId="15" xfId="2" applyNumberFormat="1" applyFont="1" applyFill="1" applyAlignment="1">
      <alignment horizontal="right" vertical="center" wrapText="1"/>
    </xf>
    <xf numFmtId="0" fontId="7" fillId="22" borderId="53" xfId="2" applyFont="1" applyFill="1" applyBorder="1" applyAlignment="1">
      <alignment horizontal="right" vertical="center" wrapText="1"/>
    </xf>
    <xf numFmtId="0" fontId="36" fillId="28" borderId="42" xfId="2" applyFont="1" applyFill="1" applyBorder="1" applyAlignment="1">
      <alignment horizontal="center" vertical="center" wrapText="1"/>
    </xf>
    <xf numFmtId="0" fontId="36" fillId="28" borderId="43" xfId="2" applyFont="1" applyFill="1" applyBorder="1" applyAlignment="1">
      <alignment horizontal="center" vertical="center" wrapText="1"/>
    </xf>
    <xf numFmtId="0" fontId="37" fillId="28" borderId="43" xfId="2" applyFont="1" applyFill="1" applyBorder="1" applyAlignment="1">
      <alignment horizontal="left" vertical="top" wrapText="1"/>
    </xf>
    <xf numFmtId="0" fontId="38" fillId="28" borderId="42" xfId="2" applyFont="1" applyFill="1" applyBorder="1" applyAlignment="1">
      <alignment horizontal="center" vertical="top" wrapText="1"/>
    </xf>
    <xf numFmtId="0" fontId="38" fillId="28" borderId="43" xfId="2" applyFont="1" applyFill="1" applyBorder="1" applyAlignment="1">
      <alignment horizontal="center" vertical="top" wrapText="1"/>
    </xf>
    <xf numFmtId="0" fontId="38" fillId="28" borderId="48" xfId="2" applyFont="1" applyFill="1" applyBorder="1" applyAlignment="1">
      <alignment horizontal="center" vertical="top" wrapText="1"/>
    </xf>
    <xf numFmtId="0" fontId="36" fillId="28" borderId="45" xfId="2" applyFont="1" applyFill="1" applyBorder="1" applyAlignment="1">
      <alignment horizontal="center" vertical="center" wrapText="1"/>
    </xf>
    <xf numFmtId="0" fontId="36" fillId="28" borderId="15" xfId="2" applyFont="1" applyFill="1" applyAlignment="1">
      <alignment horizontal="center" vertical="center" wrapText="1"/>
    </xf>
    <xf numFmtId="0" fontId="37" fillId="28" borderId="15" xfId="2" applyFont="1" applyFill="1" applyAlignment="1">
      <alignment horizontal="left" vertical="top" wrapText="1"/>
    </xf>
    <xf numFmtId="0" fontId="38" fillId="28" borderId="66" xfId="2" applyFont="1" applyFill="1" applyBorder="1" applyAlignment="1">
      <alignment horizontal="center" vertical="top" wrapText="1"/>
    </xf>
    <xf numFmtId="0" fontId="38" fillId="28" borderId="67" xfId="2" applyFont="1" applyFill="1" applyBorder="1" applyAlignment="1">
      <alignment horizontal="center" vertical="top" wrapText="1"/>
    </xf>
    <xf numFmtId="0" fontId="38" fillId="28" borderId="68" xfId="2" applyFont="1" applyFill="1" applyBorder="1" applyAlignment="1">
      <alignment horizontal="center" vertical="top" wrapText="1"/>
    </xf>
    <xf numFmtId="0" fontId="39" fillId="28" borderId="15" xfId="2" applyFont="1" applyFill="1" applyAlignment="1">
      <alignment horizontal="center" wrapText="1"/>
    </xf>
    <xf numFmtId="0" fontId="38" fillId="28" borderId="43" xfId="2" applyFont="1" applyFill="1" applyBorder="1" applyAlignment="1">
      <alignment horizontal="right" wrapText="1"/>
    </xf>
    <xf numFmtId="0" fontId="40" fillId="28" borderId="43" xfId="2" applyFont="1" applyFill="1" applyBorder="1" applyAlignment="1">
      <alignment horizontal="center" vertical="center" wrapText="1"/>
    </xf>
    <xf numFmtId="0" fontId="38" fillId="28" borderId="43" xfId="2" applyFont="1" applyFill="1" applyBorder="1" applyAlignment="1">
      <alignment horizontal="right" wrapText="1"/>
    </xf>
    <xf numFmtId="0" fontId="38" fillId="28" borderId="43" xfId="2" applyFont="1" applyFill="1" applyBorder="1" applyAlignment="1">
      <alignment wrapText="1"/>
    </xf>
    <xf numFmtId="0" fontId="41" fillId="28" borderId="43" xfId="2" applyFont="1" applyFill="1" applyBorder="1" applyAlignment="1">
      <alignment vertical="top" wrapText="1"/>
    </xf>
    <xf numFmtId="0" fontId="37" fillId="28" borderId="50" xfId="2" applyFont="1" applyFill="1" applyBorder="1" applyAlignment="1">
      <alignment horizontal="left" vertical="top" wrapText="1"/>
    </xf>
    <xf numFmtId="0" fontId="40" fillId="28" borderId="15" xfId="2" applyFont="1" applyFill="1" applyAlignment="1">
      <alignment horizontal="center" vertical="center" wrapText="1"/>
    </xf>
    <xf numFmtId="0" fontId="41" fillId="28" borderId="15" xfId="2" applyFont="1" applyFill="1" applyAlignment="1">
      <alignment vertical="top" wrapText="1"/>
    </xf>
    <xf numFmtId="0" fontId="38" fillId="28" borderId="15" xfId="2" applyFont="1" applyFill="1" applyAlignment="1">
      <alignment horizontal="center" wrapText="1"/>
    </xf>
    <xf numFmtId="0" fontId="40" fillId="28" borderId="15" xfId="2" applyFont="1" applyFill="1" applyAlignment="1">
      <alignment horizontal="center" wrapText="1"/>
    </xf>
    <xf numFmtId="0" fontId="38" fillId="28" borderId="15" xfId="2" applyFont="1" applyFill="1" applyAlignment="1">
      <alignment horizontal="right" wrapText="1"/>
    </xf>
    <xf numFmtId="0" fontId="36" fillId="28" borderId="66" xfId="2" applyFont="1" applyFill="1" applyBorder="1" applyAlignment="1">
      <alignment horizontal="center" vertical="center" wrapText="1"/>
    </xf>
    <xf numFmtId="0" fontId="36" fillId="28" borderId="67" xfId="2" applyFont="1" applyFill="1" applyBorder="1" applyAlignment="1">
      <alignment horizontal="center" vertical="center" wrapText="1"/>
    </xf>
    <xf numFmtId="0" fontId="39" fillId="28" borderId="67" xfId="2" applyFont="1" applyFill="1" applyBorder="1" applyAlignment="1">
      <alignment horizontal="center" wrapText="1"/>
    </xf>
    <xf numFmtId="0" fontId="37" fillId="28" borderId="67" xfId="2" applyFont="1" applyFill="1" applyBorder="1" applyAlignment="1">
      <alignment horizontal="left" vertical="top" wrapText="1"/>
    </xf>
    <xf numFmtId="0" fontId="38" fillId="28" borderId="67" xfId="2" applyFont="1" applyFill="1" applyBorder="1" applyAlignment="1">
      <alignment horizontal="right" wrapText="1"/>
    </xf>
    <xf numFmtId="0" fontId="40" fillId="28" borderId="67" xfId="2" applyFont="1" applyFill="1" applyBorder="1" applyAlignment="1">
      <alignment horizontal="center" wrapText="1"/>
    </xf>
    <xf numFmtId="0" fontId="38" fillId="28" borderId="67" xfId="2" applyFont="1" applyFill="1" applyBorder="1" applyAlignment="1">
      <alignment horizontal="right" wrapText="1"/>
    </xf>
    <xf numFmtId="0" fontId="38" fillId="28" borderId="67" xfId="2" applyFont="1" applyFill="1" applyBorder="1" applyAlignment="1">
      <alignment horizontal="center" wrapText="1"/>
    </xf>
    <xf numFmtId="0" fontId="41" fillId="28" borderId="67" xfId="2" applyFont="1" applyFill="1" applyBorder="1" applyAlignment="1">
      <alignment vertical="top" wrapText="1"/>
    </xf>
    <xf numFmtId="0" fontId="37" fillId="28" borderId="55" xfId="2" applyFont="1" applyFill="1" applyBorder="1" applyAlignment="1">
      <alignment horizontal="left" vertical="top" wrapText="1"/>
    </xf>
    <xf numFmtId="0" fontId="4" fillId="22" borderId="15" xfId="2" applyFont="1" applyFill="1" applyAlignment="1">
      <alignment wrapText="1"/>
    </xf>
    <xf numFmtId="0" fontId="30" fillId="22" borderId="15" xfId="2" applyFont="1" applyFill="1" applyAlignment="1">
      <alignment horizontal="right" wrapText="1"/>
    </xf>
    <xf numFmtId="0" fontId="10" fillId="22" borderId="16" xfId="2" applyFont="1" applyFill="1" applyBorder="1" applyAlignment="1">
      <alignment horizontal="left" vertical="top" wrapText="1"/>
    </xf>
    <xf numFmtId="0" fontId="30" fillId="22" borderId="15" xfId="2" applyFont="1" applyFill="1" applyAlignment="1">
      <alignment horizontal="left" vertical="top" wrapText="1"/>
    </xf>
    <xf numFmtId="0" fontId="30" fillId="22" borderId="15" xfId="2" applyFont="1" applyFill="1" applyAlignment="1">
      <alignment horizontal="left" vertical="top" wrapText="1"/>
    </xf>
    <xf numFmtId="0" fontId="7" fillId="22" borderId="15" xfId="2" applyFont="1" applyFill="1" applyAlignment="1">
      <alignment horizontal="left" vertical="top" wrapText="1"/>
    </xf>
    <xf numFmtId="0" fontId="7" fillId="22" borderId="15" xfId="2" applyFont="1" applyFill="1" applyAlignment="1">
      <alignment horizontal="right" vertical="top" wrapText="1"/>
    </xf>
    <xf numFmtId="0" fontId="7" fillId="22" borderId="15" xfId="2" applyFont="1" applyFill="1" applyAlignment="1">
      <alignment horizontal="right" vertical="top" wrapText="1"/>
    </xf>
    <xf numFmtId="0" fontId="19" fillId="22" borderId="61" xfId="2" applyFont="1" applyFill="1" applyBorder="1" applyAlignment="1">
      <alignment horizontal="left" vertical="top" wrapText="1"/>
    </xf>
    <xf numFmtId="0" fontId="42" fillId="22" borderId="61" xfId="2" applyFont="1" applyFill="1" applyBorder="1" applyAlignment="1">
      <alignment horizontal="right" vertical="top" wrapText="1"/>
    </xf>
    <xf numFmtId="164" fontId="19" fillId="22" borderId="61" xfId="2" applyNumberFormat="1" applyFont="1" applyFill="1" applyBorder="1" applyAlignment="1">
      <alignment horizontal="right" vertical="top" wrapText="1"/>
    </xf>
    <xf numFmtId="0" fontId="2" fillId="22" borderId="15" xfId="2" applyFont="1" applyFill="1" applyAlignment="1">
      <alignment horizontal="center" vertical="top" wrapText="1"/>
    </xf>
    <xf numFmtId="0" fontId="4" fillId="22" borderId="15" xfId="2" applyFont="1" applyFill="1" applyAlignment="1">
      <alignment horizontal="center" vertical="top" wrapText="1"/>
    </xf>
    <xf numFmtId="0" fontId="7" fillId="22" borderId="15" xfId="2" applyFont="1" applyFill="1" applyAlignment="1">
      <alignment horizontal="right" wrapText="1"/>
    </xf>
    <xf numFmtId="0" fontId="24" fillId="27" borderId="69" xfId="2" applyFill="1" applyBorder="1" applyAlignment="1">
      <alignment horizontal="left" vertical="top" wrapText="1"/>
    </xf>
    <xf numFmtId="0" fontId="29" fillId="27" borderId="15" xfId="2" applyFont="1" applyFill="1" applyAlignment="1">
      <alignment horizontal="center" wrapText="1"/>
    </xf>
    <xf numFmtId="0" fontId="30" fillId="27" borderId="15" xfId="2" applyFont="1" applyFill="1" applyAlignment="1">
      <alignment horizontal="right" wrapText="1"/>
    </xf>
    <xf numFmtId="0" fontId="24" fillId="27" borderId="70" xfId="2" applyFill="1" applyBorder="1" applyAlignment="1">
      <alignment horizontal="left" vertical="top" wrapText="1"/>
    </xf>
    <xf numFmtId="0" fontId="19" fillId="22" borderId="15" xfId="2" applyFont="1" applyFill="1" applyAlignment="1">
      <alignment horizontal="left" vertical="top" wrapText="1"/>
    </xf>
    <xf numFmtId="164" fontId="19" fillId="22" borderId="15" xfId="2" applyNumberFormat="1" applyFont="1" applyFill="1" applyAlignment="1">
      <alignment horizontal="right" vertical="top" wrapText="1"/>
    </xf>
    <xf numFmtId="164" fontId="30" fillId="22" borderId="15" xfId="2" applyNumberFormat="1" applyFont="1" applyFill="1" applyAlignment="1">
      <alignment horizontal="right" vertical="top" wrapText="1"/>
    </xf>
    <xf numFmtId="0" fontId="4" fillId="24" borderId="15" xfId="2" applyFont="1" applyFill="1" applyAlignment="1">
      <alignment horizontal="left" wrapText="1"/>
    </xf>
    <xf numFmtId="0" fontId="10" fillId="24" borderId="16" xfId="2" applyFont="1" applyFill="1" applyBorder="1" applyAlignment="1">
      <alignment horizontal="left" vertical="top" wrapText="1"/>
    </xf>
    <xf numFmtId="0" fontId="4" fillId="24" borderId="15" xfId="2" applyFont="1" applyFill="1" applyAlignment="1">
      <alignment horizontal="right" wrapText="1"/>
    </xf>
    <xf numFmtId="0" fontId="10" fillId="24" borderId="17" xfId="2" applyFont="1" applyFill="1" applyBorder="1" applyAlignment="1">
      <alignment horizontal="left" vertical="top" wrapText="1"/>
    </xf>
    <xf numFmtId="0" fontId="4" fillId="24" borderId="15" xfId="2" applyFont="1" applyFill="1" applyAlignment="1">
      <alignment horizontal="center" vertical="top" wrapText="1"/>
    </xf>
    <xf numFmtId="164" fontId="11" fillId="22" borderId="15" xfId="2" applyNumberFormat="1" applyFont="1" applyFill="1" applyAlignment="1">
      <alignment horizontal="right" vertical="top" wrapText="1"/>
    </xf>
    <xf numFmtId="164" fontId="19" fillId="22" borderId="15" xfId="2" applyNumberFormat="1" applyFont="1" applyFill="1" applyAlignment="1">
      <alignment horizontal="right" vertical="top" wrapText="1"/>
    </xf>
    <xf numFmtId="0" fontId="19" fillId="22" borderId="71" xfId="2" applyFont="1" applyFill="1" applyBorder="1" applyAlignment="1">
      <alignment horizontal="left" vertical="top" wrapText="1"/>
    </xf>
    <xf numFmtId="164" fontId="19" fillId="22" borderId="71" xfId="2" applyNumberFormat="1" applyFont="1" applyFill="1" applyBorder="1" applyAlignment="1">
      <alignment horizontal="right" vertical="top" wrapText="1"/>
    </xf>
    <xf numFmtId="164" fontId="19" fillId="22" borderId="71" xfId="2" applyNumberFormat="1" applyFont="1" applyFill="1" applyBorder="1" applyAlignment="1">
      <alignment horizontal="right" vertical="top" wrapText="1"/>
    </xf>
    <xf numFmtId="0" fontId="21" fillId="22" borderId="15" xfId="2" applyFont="1" applyFill="1" applyAlignment="1">
      <alignment horizontal="right" vertical="top" wrapText="1"/>
    </xf>
    <xf numFmtId="0" fontId="25" fillId="0" borderId="15" xfId="1" applyFont="1" applyAlignment="1">
      <alignment horizontal="right"/>
    </xf>
    <xf numFmtId="0" fontId="26" fillId="26" borderId="18" xfId="1" applyFont="1" applyFill="1" applyBorder="1" applyAlignment="1">
      <alignment horizontal="center" vertical="center"/>
    </xf>
    <xf numFmtId="0" fontId="26" fillId="26" borderId="62" xfId="1" applyFont="1" applyFill="1" applyBorder="1" applyAlignment="1">
      <alignment horizontal="center" vertical="center"/>
    </xf>
    <xf numFmtId="0" fontId="26" fillId="26" borderId="63" xfId="1" applyFont="1" applyFill="1" applyBorder="1" applyAlignment="1">
      <alignment horizontal="center" vertical="center"/>
    </xf>
    <xf numFmtId="0" fontId="26" fillId="26" borderId="64" xfId="1" applyFont="1" applyFill="1" applyBorder="1" applyAlignment="1">
      <alignment horizontal="center" vertical="center"/>
    </xf>
    <xf numFmtId="0" fontId="26" fillId="26" borderId="21" xfId="1" applyFont="1" applyFill="1" applyBorder="1" applyAlignment="1">
      <alignment horizontal="center" vertical="center"/>
    </xf>
    <xf numFmtId="0" fontId="26" fillId="26" borderId="23" xfId="1" applyFont="1" applyFill="1" applyBorder="1" applyAlignment="1">
      <alignment horizontal="center" vertical="center"/>
    </xf>
    <xf numFmtId="165" fontId="26" fillId="0" borderId="30" xfId="1" applyNumberFormat="1" applyFont="1" applyBorder="1" applyAlignment="1">
      <alignment vertical="center"/>
    </xf>
    <xf numFmtId="165" fontId="25" fillId="0" borderId="28" xfId="1" applyNumberFormat="1" applyFont="1" applyBorder="1" applyAlignment="1">
      <alignment horizontal="center" vertical="center"/>
    </xf>
    <xf numFmtId="165" fontId="25" fillId="0" borderId="30" xfId="1" applyNumberFormat="1" applyFont="1" applyBorder="1" applyAlignment="1">
      <alignment horizontal="left" vertical="center" indent="1"/>
    </xf>
    <xf numFmtId="165" fontId="25" fillId="0" borderId="30" xfId="1" applyNumberFormat="1" applyFont="1" applyBorder="1" applyAlignment="1">
      <alignment horizontal="left" vertical="center" wrapText="1" indent="1"/>
    </xf>
    <xf numFmtId="165" fontId="25" fillId="0" borderId="72" xfId="1" applyNumberFormat="1" applyFont="1" applyBorder="1" applyAlignment="1">
      <alignment horizontal="right" vertical="center"/>
    </xf>
    <xf numFmtId="165" fontId="25" fillId="0" borderId="30" xfId="1" applyNumberFormat="1" applyFont="1" applyBorder="1" applyAlignment="1">
      <alignment horizontal="left" vertical="center" indent="3"/>
    </xf>
    <xf numFmtId="165" fontId="25" fillId="0" borderId="30" xfId="1" applyNumberFormat="1" applyFont="1" applyBorder="1" applyAlignment="1">
      <alignment horizontal="left" vertical="center" wrapText="1" indent="3"/>
    </xf>
    <xf numFmtId="165" fontId="25" fillId="0" borderId="30" xfId="1" applyNumberFormat="1" applyFont="1" applyBorder="1" applyAlignment="1">
      <alignment horizontal="left" vertical="center"/>
    </xf>
    <xf numFmtId="165" fontId="26" fillId="0" borderId="30" xfId="1" applyNumberFormat="1" applyFont="1" applyBorder="1" applyAlignment="1">
      <alignment vertical="center" wrapText="1"/>
    </xf>
    <xf numFmtId="165" fontId="26" fillId="0" borderId="28" xfId="1" applyNumberFormat="1" applyFont="1" applyBorder="1" applyAlignment="1">
      <alignment horizontal="right" vertical="center"/>
    </xf>
    <xf numFmtId="165" fontId="26" fillId="0" borderId="72" xfId="1" applyNumberFormat="1" applyFont="1" applyBorder="1" applyAlignment="1">
      <alignment horizontal="right" vertical="center"/>
    </xf>
    <xf numFmtId="165" fontId="25" fillId="0" borderId="30" xfId="1" applyNumberFormat="1" applyFont="1" applyBorder="1" applyAlignment="1">
      <alignment vertical="center"/>
    </xf>
    <xf numFmtId="165" fontId="25" fillId="26" borderId="28" xfId="1" applyNumberFormat="1" applyFont="1" applyFill="1" applyBorder="1" applyAlignment="1">
      <alignment horizontal="right" vertical="center"/>
    </xf>
    <xf numFmtId="165" fontId="25" fillId="26" borderId="28" xfId="1" applyNumberFormat="1" applyFont="1" applyFill="1" applyBorder="1" applyAlignment="1">
      <alignment horizontal="center" vertical="center"/>
    </xf>
    <xf numFmtId="165" fontId="25" fillId="0" borderId="28" xfId="1" applyNumberFormat="1" applyFont="1" applyBorder="1" applyAlignment="1">
      <alignment horizontal="justify" vertical="center"/>
    </xf>
    <xf numFmtId="165" fontId="25" fillId="0" borderId="34" xfId="1" applyNumberFormat="1" applyFont="1" applyBorder="1" applyAlignment="1">
      <alignment horizontal="left" vertical="center" indent="1"/>
    </xf>
    <xf numFmtId="165" fontId="25" fillId="0" borderId="33" xfId="1" applyNumberFormat="1" applyFont="1" applyBorder="1" applyAlignment="1">
      <alignment horizontal="center" vertical="center"/>
    </xf>
    <xf numFmtId="165" fontId="25" fillId="0" borderId="30" xfId="1" applyNumberFormat="1" applyFont="1" applyBorder="1" applyAlignment="1">
      <alignment horizontal="left" vertical="center" wrapText="1"/>
    </xf>
    <xf numFmtId="165" fontId="25" fillId="0" borderId="31" xfId="1" applyNumberFormat="1" applyFont="1" applyBorder="1" applyAlignment="1">
      <alignment horizontal="left" vertical="center" wrapText="1"/>
    </xf>
    <xf numFmtId="165" fontId="25" fillId="0" borderId="29" xfId="1" applyNumberFormat="1" applyFont="1" applyBorder="1" applyAlignment="1">
      <alignment horizontal="justify" vertical="center"/>
    </xf>
    <xf numFmtId="0" fontId="27" fillId="22" borderId="15" xfId="1" applyFont="1" applyFill="1" applyAlignment="1">
      <alignment vertical="top"/>
    </xf>
  </cellXfs>
  <cellStyles count="3">
    <cellStyle name="Normal" xfId="0" builtinId="0"/>
    <cellStyle name="Normal 2" xfId="1" xr:uid="{E940D439-9DB8-452E-88E5-B31A65FC1A66}"/>
    <cellStyle name="Normal 3" xfId="2" xr:uid="{052AE50F-FDA0-415B-B8DA-E3CED6C1257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1</xdr:col>
      <xdr:colOff>1619250</xdr:colOff>
      <xdr:row>4</xdr:row>
      <xdr:rowOff>104775</xdr:rowOff>
    </xdr:to>
    <xdr:pic>
      <xdr:nvPicPr>
        <xdr:cNvPr id="2" name="Imagen 2" descr="Resultado de imagen para logo del nuevo ayuntamiento de tepic">
          <a:extLst>
            <a:ext uri="{FF2B5EF4-FFF2-40B4-BE49-F238E27FC236}">
              <a16:creationId xmlns:a16="http://schemas.microsoft.com/office/drawing/2014/main" id="{F7A59848-ADB8-4EAD-A40B-71D90C5C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0975"/>
          <a:ext cx="1466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104776</xdr:colOff>
      <xdr:row>0</xdr:row>
      <xdr:rowOff>180975</xdr:rowOff>
    </xdr:from>
    <xdr:to>
      <xdr:col>4</xdr:col>
      <xdr:colOff>1323976</xdr:colOff>
      <xdr:row>7</xdr:row>
      <xdr:rowOff>133350</xdr:rowOff>
    </xdr:to>
    <xdr:pic>
      <xdr:nvPicPr>
        <xdr:cNvPr id="2" name="Imagen 1" descr="image1.png">
          <a:extLst>
            <a:ext uri="{FF2B5EF4-FFF2-40B4-BE49-F238E27FC236}">
              <a16:creationId xmlns:a16="http://schemas.microsoft.com/office/drawing/2014/main" id="{74157A6F-E4C4-48A2-A233-42F0A5876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1" y="180975"/>
          <a:ext cx="1219200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150814</xdr:rowOff>
    </xdr:from>
    <xdr:to>
      <xdr:col>6</xdr:col>
      <xdr:colOff>180975</xdr:colOff>
      <xdr:row>9</xdr:row>
      <xdr:rowOff>1</xdr:rowOff>
    </xdr:to>
    <xdr:pic>
      <xdr:nvPicPr>
        <xdr:cNvPr id="2" name="Imagen 1" descr="image1.png">
          <a:extLst>
            <a:ext uri="{FF2B5EF4-FFF2-40B4-BE49-F238E27FC236}">
              <a16:creationId xmlns:a16="http://schemas.microsoft.com/office/drawing/2014/main" id="{7C3554A8-21CF-434E-A8D2-895F9BCE9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8" y="150814"/>
          <a:ext cx="1452562" cy="4873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114300</xdr:rowOff>
    </xdr:from>
    <xdr:to>
      <xdr:col>1</xdr:col>
      <xdr:colOff>1628775</xdr:colOff>
      <xdr:row>5</xdr:row>
      <xdr:rowOff>19050</xdr:rowOff>
    </xdr:to>
    <xdr:pic>
      <xdr:nvPicPr>
        <xdr:cNvPr id="2" name="Imagen 1" descr="Resultado de imagen para logo del nuevo ayuntamiento de tepic">
          <a:extLst>
            <a:ext uri="{FF2B5EF4-FFF2-40B4-BE49-F238E27FC236}">
              <a16:creationId xmlns:a16="http://schemas.microsoft.com/office/drawing/2014/main" id="{EE122229-1CFE-4F88-B4D0-BF5BA2BC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0"/>
          <a:ext cx="15621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180975</xdr:rowOff>
    </xdr:from>
    <xdr:to>
      <xdr:col>8</xdr:col>
      <xdr:colOff>447160</xdr:colOff>
      <xdr:row>10</xdr:row>
      <xdr:rowOff>38100</xdr:rowOff>
    </xdr:to>
    <xdr:pic>
      <xdr:nvPicPr>
        <xdr:cNvPr id="2" name="Imagen 1" descr="image1.png">
          <a:extLst>
            <a:ext uri="{FF2B5EF4-FFF2-40B4-BE49-F238E27FC236}">
              <a16:creationId xmlns:a16="http://schemas.microsoft.com/office/drawing/2014/main" id="{5FC728B3-B2DB-4065-AB20-99BD14B46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14325"/>
          <a:ext cx="1733035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57150</xdr:rowOff>
    </xdr:from>
    <xdr:to>
      <xdr:col>2</xdr:col>
      <xdr:colOff>1533525</xdr:colOff>
      <xdr:row>5</xdr:row>
      <xdr:rowOff>66675</xdr:rowOff>
    </xdr:to>
    <xdr:pic>
      <xdr:nvPicPr>
        <xdr:cNvPr id="2" name="Imagen 1" descr="Resultado de imagen para logo del nuevo ayuntamiento de tepic">
          <a:extLst>
            <a:ext uri="{FF2B5EF4-FFF2-40B4-BE49-F238E27FC236}">
              <a16:creationId xmlns:a16="http://schemas.microsoft.com/office/drawing/2014/main" id="{462BF8EF-CDAB-450E-8339-BC82BFA5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28600"/>
          <a:ext cx="2200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76200</xdr:rowOff>
    </xdr:from>
    <xdr:to>
      <xdr:col>0</xdr:col>
      <xdr:colOff>1657350</xdr:colOff>
      <xdr:row>5</xdr:row>
      <xdr:rowOff>95250</xdr:rowOff>
    </xdr:to>
    <xdr:pic>
      <xdr:nvPicPr>
        <xdr:cNvPr id="2" name="Imagen 1" descr="Resultado de imagen para logo del nuevo ayuntamiento de tepic">
          <a:extLst>
            <a:ext uri="{FF2B5EF4-FFF2-40B4-BE49-F238E27FC236}">
              <a16:creationId xmlns:a16="http://schemas.microsoft.com/office/drawing/2014/main" id="{451A1D66-BAF6-4EE8-98F5-897973F2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1619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1</xdr:row>
      <xdr:rowOff>123825</xdr:rowOff>
    </xdr:from>
    <xdr:to>
      <xdr:col>6</xdr:col>
      <xdr:colOff>113433</xdr:colOff>
      <xdr:row>10</xdr:row>
      <xdr:rowOff>19050</xdr:rowOff>
    </xdr:to>
    <xdr:pic>
      <xdr:nvPicPr>
        <xdr:cNvPr id="2" name="Imagen 1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152400"/>
          <a:ext cx="1418359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1</xdr:row>
      <xdr:rowOff>123825</xdr:rowOff>
    </xdr:from>
    <xdr:to>
      <xdr:col>6</xdr:col>
      <xdr:colOff>113433</xdr:colOff>
      <xdr:row>6</xdr:row>
      <xdr:rowOff>133350</xdr:rowOff>
    </xdr:to>
    <xdr:pic>
      <xdr:nvPicPr>
        <xdr:cNvPr id="2" name="Imagen 1" descr="image1.png">
          <a:extLst>
            <a:ext uri="{FF2B5EF4-FFF2-40B4-BE49-F238E27FC236}">
              <a16:creationId xmlns:a16="http://schemas.microsoft.com/office/drawing/2014/main" id="{83FF0CE7-DF34-437F-B9A2-428C44694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152400"/>
          <a:ext cx="1418359" cy="495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152399</xdr:rowOff>
    </xdr:from>
    <xdr:to>
      <xdr:col>7</xdr:col>
      <xdr:colOff>142875</xdr:colOff>
      <xdr:row>13</xdr:row>
      <xdr:rowOff>12245</xdr:rowOff>
    </xdr:to>
    <xdr:pic>
      <xdr:nvPicPr>
        <xdr:cNvPr id="2" name="Imagen 1" descr="image1.png">
          <a:extLst>
            <a:ext uri="{FF2B5EF4-FFF2-40B4-BE49-F238E27FC236}">
              <a16:creationId xmlns:a16="http://schemas.microsoft.com/office/drawing/2014/main" id="{B4C3D0F2-5A22-443C-8DF2-585AAD258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80974"/>
          <a:ext cx="1447800" cy="517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4FA4-BF38-46E6-87BB-B599340ED844}">
  <sheetPr>
    <pageSetUpPr fitToPage="1"/>
  </sheetPr>
  <dimension ref="B1:H82"/>
  <sheetViews>
    <sheetView tabSelected="1" workbookViewId="0">
      <pane ySplit="8" topLeftCell="A9" activePane="bottomLeft" state="frozen"/>
      <selection pane="bottomLeft" activeCell="K15" sqref="K15"/>
    </sheetView>
  </sheetViews>
  <sheetFormatPr baseColWidth="10" defaultColWidth="12.83203125" defaultRowHeight="12.75" x14ac:dyDescent="0.2"/>
  <cols>
    <col min="1" max="1" width="2.5" style="30" customWidth="1"/>
    <col min="2" max="2" width="45.1640625" style="30" customWidth="1"/>
    <col min="3" max="3" width="21.1640625" style="278" customWidth="1"/>
    <col min="4" max="4" width="21" style="30" customWidth="1"/>
    <col min="5" max="5" width="17.1640625" style="278" customWidth="1"/>
    <col min="6" max="6" width="16.1640625" style="30" customWidth="1"/>
    <col min="7" max="7" width="17.33203125" style="30" customWidth="1"/>
    <col min="8" max="8" width="16" style="278" customWidth="1"/>
    <col min="9" max="256" width="12.83203125" style="30"/>
    <col min="257" max="257" width="2.5" style="30" customWidth="1"/>
    <col min="258" max="258" width="45.1640625" style="30" customWidth="1"/>
    <col min="259" max="259" width="21.1640625" style="30" customWidth="1"/>
    <col min="260" max="260" width="21" style="30" customWidth="1"/>
    <col min="261" max="261" width="17.1640625" style="30" customWidth="1"/>
    <col min="262" max="262" width="16.1640625" style="30" customWidth="1"/>
    <col min="263" max="263" width="17.33203125" style="30" customWidth="1"/>
    <col min="264" max="264" width="16" style="30" customWidth="1"/>
    <col min="265" max="512" width="12.83203125" style="30"/>
    <col min="513" max="513" width="2.5" style="30" customWidth="1"/>
    <col min="514" max="514" width="45.1640625" style="30" customWidth="1"/>
    <col min="515" max="515" width="21.1640625" style="30" customWidth="1"/>
    <col min="516" max="516" width="21" style="30" customWidth="1"/>
    <col min="517" max="517" width="17.1640625" style="30" customWidth="1"/>
    <col min="518" max="518" width="16.1640625" style="30" customWidth="1"/>
    <col min="519" max="519" width="17.33203125" style="30" customWidth="1"/>
    <col min="520" max="520" width="16" style="30" customWidth="1"/>
    <col min="521" max="768" width="12.83203125" style="30"/>
    <col min="769" max="769" width="2.5" style="30" customWidth="1"/>
    <col min="770" max="770" width="45.1640625" style="30" customWidth="1"/>
    <col min="771" max="771" width="21.1640625" style="30" customWidth="1"/>
    <col min="772" max="772" width="21" style="30" customWidth="1"/>
    <col min="773" max="773" width="17.1640625" style="30" customWidth="1"/>
    <col min="774" max="774" width="16.1640625" style="30" customWidth="1"/>
    <col min="775" max="775" width="17.33203125" style="30" customWidth="1"/>
    <col min="776" max="776" width="16" style="30" customWidth="1"/>
    <col min="777" max="1024" width="12.83203125" style="30"/>
    <col min="1025" max="1025" width="2.5" style="30" customWidth="1"/>
    <col min="1026" max="1026" width="45.1640625" style="30" customWidth="1"/>
    <col min="1027" max="1027" width="21.1640625" style="30" customWidth="1"/>
    <col min="1028" max="1028" width="21" style="30" customWidth="1"/>
    <col min="1029" max="1029" width="17.1640625" style="30" customWidth="1"/>
    <col min="1030" max="1030" width="16.1640625" style="30" customWidth="1"/>
    <col min="1031" max="1031" width="17.33203125" style="30" customWidth="1"/>
    <col min="1032" max="1032" width="16" style="30" customWidth="1"/>
    <col min="1033" max="1280" width="12.83203125" style="30"/>
    <col min="1281" max="1281" width="2.5" style="30" customWidth="1"/>
    <col min="1282" max="1282" width="45.1640625" style="30" customWidth="1"/>
    <col min="1283" max="1283" width="21.1640625" style="30" customWidth="1"/>
    <col min="1284" max="1284" width="21" style="30" customWidth="1"/>
    <col min="1285" max="1285" width="17.1640625" style="30" customWidth="1"/>
    <col min="1286" max="1286" width="16.1640625" style="30" customWidth="1"/>
    <col min="1287" max="1287" width="17.33203125" style="30" customWidth="1"/>
    <col min="1288" max="1288" width="16" style="30" customWidth="1"/>
    <col min="1289" max="1536" width="12.83203125" style="30"/>
    <col min="1537" max="1537" width="2.5" style="30" customWidth="1"/>
    <col min="1538" max="1538" width="45.1640625" style="30" customWidth="1"/>
    <col min="1539" max="1539" width="21.1640625" style="30" customWidth="1"/>
    <col min="1540" max="1540" width="21" style="30" customWidth="1"/>
    <col min="1541" max="1541" width="17.1640625" style="30" customWidth="1"/>
    <col min="1542" max="1542" width="16.1640625" style="30" customWidth="1"/>
    <col min="1543" max="1543" width="17.33203125" style="30" customWidth="1"/>
    <col min="1544" max="1544" width="16" style="30" customWidth="1"/>
    <col min="1545" max="1792" width="12.83203125" style="30"/>
    <col min="1793" max="1793" width="2.5" style="30" customWidth="1"/>
    <col min="1794" max="1794" width="45.1640625" style="30" customWidth="1"/>
    <col min="1795" max="1795" width="21.1640625" style="30" customWidth="1"/>
    <col min="1796" max="1796" width="21" style="30" customWidth="1"/>
    <col min="1797" max="1797" width="17.1640625" style="30" customWidth="1"/>
    <col min="1798" max="1798" width="16.1640625" style="30" customWidth="1"/>
    <col min="1799" max="1799" width="17.33203125" style="30" customWidth="1"/>
    <col min="1800" max="1800" width="16" style="30" customWidth="1"/>
    <col min="1801" max="2048" width="12.83203125" style="30"/>
    <col min="2049" max="2049" width="2.5" style="30" customWidth="1"/>
    <col min="2050" max="2050" width="45.1640625" style="30" customWidth="1"/>
    <col min="2051" max="2051" width="21.1640625" style="30" customWidth="1"/>
    <col min="2052" max="2052" width="21" style="30" customWidth="1"/>
    <col min="2053" max="2053" width="17.1640625" style="30" customWidth="1"/>
    <col min="2054" max="2054" width="16.1640625" style="30" customWidth="1"/>
    <col min="2055" max="2055" width="17.33203125" style="30" customWidth="1"/>
    <col min="2056" max="2056" width="16" style="30" customWidth="1"/>
    <col min="2057" max="2304" width="12.83203125" style="30"/>
    <col min="2305" max="2305" width="2.5" style="30" customWidth="1"/>
    <col min="2306" max="2306" width="45.1640625" style="30" customWidth="1"/>
    <col min="2307" max="2307" width="21.1640625" style="30" customWidth="1"/>
    <col min="2308" max="2308" width="21" style="30" customWidth="1"/>
    <col min="2309" max="2309" width="17.1640625" style="30" customWidth="1"/>
    <col min="2310" max="2310" width="16.1640625" style="30" customWidth="1"/>
    <col min="2311" max="2311" width="17.33203125" style="30" customWidth="1"/>
    <col min="2312" max="2312" width="16" style="30" customWidth="1"/>
    <col min="2313" max="2560" width="12.83203125" style="30"/>
    <col min="2561" max="2561" width="2.5" style="30" customWidth="1"/>
    <col min="2562" max="2562" width="45.1640625" style="30" customWidth="1"/>
    <col min="2563" max="2563" width="21.1640625" style="30" customWidth="1"/>
    <col min="2564" max="2564" width="21" style="30" customWidth="1"/>
    <col min="2565" max="2565" width="17.1640625" style="30" customWidth="1"/>
    <col min="2566" max="2566" width="16.1640625" style="30" customWidth="1"/>
    <col min="2567" max="2567" width="17.33203125" style="30" customWidth="1"/>
    <col min="2568" max="2568" width="16" style="30" customWidth="1"/>
    <col min="2569" max="2816" width="12.83203125" style="30"/>
    <col min="2817" max="2817" width="2.5" style="30" customWidth="1"/>
    <col min="2818" max="2818" width="45.1640625" style="30" customWidth="1"/>
    <col min="2819" max="2819" width="21.1640625" style="30" customWidth="1"/>
    <col min="2820" max="2820" width="21" style="30" customWidth="1"/>
    <col min="2821" max="2821" width="17.1640625" style="30" customWidth="1"/>
    <col min="2822" max="2822" width="16.1640625" style="30" customWidth="1"/>
    <col min="2823" max="2823" width="17.33203125" style="30" customWidth="1"/>
    <col min="2824" max="2824" width="16" style="30" customWidth="1"/>
    <col min="2825" max="3072" width="12.83203125" style="30"/>
    <col min="3073" max="3073" width="2.5" style="30" customWidth="1"/>
    <col min="3074" max="3074" width="45.1640625" style="30" customWidth="1"/>
    <col min="3075" max="3075" width="21.1640625" style="30" customWidth="1"/>
    <col min="3076" max="3076" width="21" style="30" customWidth="1"/>
    <col min="3077" max="3077" width="17.1640625" style="30" customWidth="1"/>
    <col min="3078" max="3078" width="16.1640625" style="30" customWidth="1"/>
    <col min="3079" max="3079" width="17.33203125" style="30" customWidth="1"/>
    <col min="3080" max="3080" width="16" style="30" customWidth="1"/>
    <col min="3081" max="3328" width="12.83203125" style="30"/>
    <col min="3329" max="3329" width="2.5" style="30" customWidth="1"/>
    <col min="3330" max="3330" width="45.1640625" style="30" customWidth="1"/>
    <col min="3331" max="3331" width="21.1640625" style="30" customWidth="1"/>
    <col min="3332" max="3332" width="21" style="30" customWidth="1"/>
    <col min="3333" max="3333" width="17.1640625" style="30" customWidth="1"/>
    <col min="3334" max="3334" width="16.1640625" style="30" customWidth="1"/>
    <col min="3335" max="3335" width="17.33203125" style="30" customWidth="1"/>
    <col min="3336" max="3336" width="16" style="30" customWidth="1"/>
    <col min="3337" max="3584" width="12.83203125" style="30"/>
    <col min="3585" max="3585" width="2.5" style="30" customWidth="1"/>
    <col min="3586" max="3586" width="45.1640625" style="30" customWidth="1"/>
    <col min="3587" max="3587" width="21.1640625" style="30" customWidth="1"/>
    <col min="3588" max="3588" width="21" style="30" customWidth="1"/>
    <col min="3589" max="3589" width="17.1640625" style="30" customWidth="1"/>
    <col min="3590" max="3590" width="16.1640625" style="30" customWidth="1"/>
    <col min="3591" max="3591" width="17.33203125" style="30" customWidth="1"/>
    <col min="3592" max="3592" width="16" style="30" customWidth="1"/>
    <col min="3593" max="3840" width="12.83203125" style="30"/>
    <col min="3841" max="3841" width="2.5" style="30" customWidth="1"/>
    <col min="3842" max="3842" width="45.1640625" style="30" customWidth="1"/>
    <col min="3843" max="3843" width="21.1640625" style="30" customWidth="1"/>
    <col min="3844" max="3844" width="21" style="30" customWidth="1"/>
    <col min="3845" max="3845" width="17.1640625" style="30" customWidth="1"/>
    <col min="3846" max="3846" width="16.1640625" style="30" customWidth="1"/>
    <col min="3847" max="3847" width="17.33203125" style="30" customWidth="1"/>
    <col min="3848" max="3848" width="16" style="30" customWidth="1"/>
    <col min="3849" max="4096" width="12.83203125" style="30"/>
    <col min="4097" max="4097" width="2.5" style="30" customWidth="1"/>
    <col min="4098" max="4098" width="45.1640625" style="30" customWidth="1"/>
    <col min="4099" max="4099" width="21.1640625" style="30" customWidth="1"/>
    <col min="4100" max="4100" width="21" style="30" customWidth="1"/>
    <col min="4101" max="4101" width="17.1640625" style="30" customWidth="1"/>
    <col min="4102" max="4102" width="16.1640625" style="30" customWidth="1"/>
    <col min="4103" max="4103" width="17.33203125" style="30" customWidth="1"/>
    <col min="4104" max="4104" width="16" style="30" customWidth="1"/>
    <col min="4105" max="4352" width="12.83203125" style="30"/>
    <col min="4353" max="4353" width="2.5" style="30" customWidth="1"/>
    <col min="4354" max="4354" width="45.1640625" style="30" customWidth="1"/>
    <col min="4355" max="4355" width="21.1640625" style="30" customWidth="1"/>
    <col min="4356" max="4356" width="21" style="30" customWidth="1"/>
    <col min="4357" max="4357" width="17.1640625" style="30" customWidth="1"/>
    <col min="4358" max="4358" width="16.1640625" style="30" customWidth="1"/>
    <col min="4359" max="4359" width="17.33203125" style="30" customWidth="1"/>
    <col min="4360" max="4360" width="16" style="30" customWidth="1"/>
    <col min="4361" max="4608" width="12.83203125" style="30"/>
    <col min="4609" max="4609" width="2.5" style="30" customWidth="1"/>
    <col min="4610" max="4610" width="45.1640625" style="30" customWidth="1"/>
    <col min="4611" max="4611" width="21.1640625" style="30" customWidth="1"/>
    <col min="4612" max="4612" width="21" style="30" customWidth="1"/>
    <col min="4613" max="4613" width="17.1640625" style="30" customWidth="1"/>
    <col min="4614" max="4614" width="16.1640625" style="30" customWidth="1"/>
    <col min="4615" max="4615" width="17.33203125" style="30" customWidth="1"/>
    <col min="4616" max="4616" width="16" style="30" customWidth="1"/>
    <col min="4617" max="4864" width="12.83203125" style="30"/>
    <col min="4865" max="4865" width="2.5" style="30" customWidth="1"/>
    <col min="4866" max="4866" width="45.1640625" style="30" customWidth="1"/>
    <col min="4867" max="4867" width="21.1640625" style="30" customWidth="1"/>
    <col min="4868" max="4868" width="21" style="30" customWidth="1"/>
    <col min="4869" max="4869" width="17.1640625" style="30" customWidth="1"/>
    <col min="4870" max="4870" width="16.1640625" style="30" customWidth="1"/>
    <col min="4871" max="4871" width="17.33203125" style="30" customWidth="1"/>
    <col min="4872" max="4872" width="16" style="30" customWidth="1"/>
    <col min="4873" max="5120" width="12.83203125" style="30"/>
    <col min="5121" max="5121" width="2.5" style="30" customWidth="1"/>
    <col min="5122" max="5122" width="45.1640625" style="30" customWidth="1"/>
    <col min="5123" max="5123" width="21.1640625" style="30" customWidth="1"/>
    <col min="5124" max="5124" width="21" style="30" customWidth="1"/>
    <col min="5125" max="5125" width="17.1640625" style="30" customWidth="1"/>
    <col min="5126" max="5126" width="16.1640625" style="30" customWidth="1"/>
    <col min="5127" max="5127" width="17.33203125" style="30" customWidth="1"/>
    <col min="5128" max="5128" width="16" style="30" customWidth="1"/>
    <col min="5129" max="5376" width="12.83203125" style="30"/>
    <col min="5377" max="5377" width="2.5" style="30" customWidth="1"/>
    <col min="5378" max="5378" width="45.1640625" style="30" customWidth="1"/>
    <col min="5379" max="5379" width="21.1640625" style="30" customWidth="1"/>
    <col min="5380" max="5380" width="21" style="30" customWidth="1"/>
    <col min="5381" max="5381" width="17.1640625" style="30" customWidth="1"/>
    <col min="5382" max="5382" width="16.1640625" style="30" customWidth="1"/>
    <col min="5383" max="5383" width="17.33203125" style="30" customWidth="1"/>
    <col min="5384" max="5384" width="16" style="30" customWidth="1"/>
    <col min="5385" max="5632" width="12.83203125" style="30"/>
    <col min="5633" max="5633" width="2.5" style="30" customWidth="1"/>
    <col min="5634" max="5634" width="45.1640625" style="30" customWidth="1"/>
    <col min="5635" max="5635" width="21.1640625" style="30" customWidth="1"/>
    <col min="5636" max="5636" width="21" style="30" customWidth="1"/>
    <col min="5637" max="5637" width="17.1640625" style="30" customWidth="1"/>
    <col min="5638" max="5638" width="16.1640625" style="30" customWidth="1"/>
    <col min="5639" max="5639" width="17.33203125" style="30" customWidth="1"/>
    <col min="5640" max="5640" width="16" style="30" customWidth="1"/>
    <col min="5641" max="5888" width="12.83203125" style="30"/>
    <col min="5889" max="5889" width="2.5" style="30" customWidth="1"/>
    <col min="5890" max="5890" width="45.1640625" style="30" customWidth="1"/>
    <col min="5891" max="5891" width="21.1640625" style="30" customWidth="1"/>
    <col min="5892" max="5892" width="21" style="30" customWidth="1"/>
    <col min="5893" max="5893" width="17.1640625" style="30" customWidth="1"/>
    <col min="5894" max="5894" width="16.1640625" style="30" customWidth="1"/>
    <col min="5895" max="5895" width="17.33203125" style="30" customWidth="1"/>
    <col min="5896" max="5896" width="16" style="30" customWidth="1"/>
    <col min="5897" max="6144" width="12.83203125" style="30"/>
    <col min="6145" max="6145" width="2.5" style="30" customWidth="1"/>
    <col min="6146" max="6146" width="45.1640625" style="30" customWidth="1"/>
    <col min="6147" max="6147" width="21.1640625" style="30" customWidth="1"/>
    <col min="6148" max="6148" width="21" style="30" customWidth="1"/>
    <col min="6149" max="6149" width="17.1640625" style="30" customWidth="1"/>
    <col min="6150" max="6150" width="16.1640625" style="30" customWidth="1"/>
    <col min="6151" max="6151" width="17.33203125" style="30" customWidth="1"/>
    <col min="6152" max="6152" width="16" style="30" customWidth="1"/>
    <col min="6153" max="6400" width="12.83203125" style="30"/>
    <col min="6401" max="6401" width="2.5" style="30" customWidth="1"/>
    <col min="6402" max="6402" width="45.1640625" style="30" customWidth="1"/>
    <col min="6403" max="6403" width="21.1640625" style="30" customWidth="1"/>
    <col min="6404" max="6404" width="21" style="30" customWidth="1"/>
    <col min="6405" max="6405" width="17.1640625" style="30" customWidth="1"/>
    <col min="6406" max="6406" width="16.1640625" style="30" customWidth="1"/>
    <col min="6407" max="6407" width="17.33203125" style="30" customWidth="1"/>
    <col min="6408" max="6408" width="16" style="30" customWidth="1"/>
    <col min="6409" max="6656" width="12.83203125" style="30"/>
    <col min="6657" max="6657" width="2.5" style="30" customWidth="1"/>
    <col min="6658" max="6658" width="45.1640625" style="30" customWidth="1"/>
    <col min="6659" max="6659" width="21.1640625" style="30" customWidth="1"/>
    <col min="6660" max="6660" width="21" style="30" customWidth="1"/>
    <col min="6661" max="6661" width="17.1640625" style="30" customWidth="1"/>
    <col min="6662" max="6662" width="16.1640625" style="30" customWidth="1"/>
    <col min="6663" max="6663" width="17.33203125" style="30" customWidth="1"/>
    <col min="6664" max="6664" width="16" style="30" customWidth="1"/>
    <col min="6665" max="6912" width="12.83203125" style="30"/>
    <col min="6913" max="6913" width="2.5" style="30" customWidth="1"/>
    <col min="6914" max="6914" width="45.1640625" style="30" customWidth="1"/>
    <col min="6915" max="6915" width="21.1640625" style="30" customWidth="1"/>
    <col min="6916" max="6916" width="21" style="30" customWidth="1"/>
    <col min="6917" max="6917" width="17.1640625" style="30" customWidth="1"/>
    <col min="6918" max="6918" width="16.1640625" style="30" customWidth="1"/>
    <col min="6919" max="6919" width="17.33203125" style="30" customWidth="1"/>
    <col min="6920" max="6920" width="16" style="30" customWidth="1"/>
    <col min="6921" max="7168" width="12.83203125" style="30"/>
    <col min="7169" max="7169" width="2.5" style="30" customWidth="1"/>
    <col min="7170" max="7170" width="45.1640625" style="30" customWidth="1"/>
    <col min="7171" max="7171" width="21.1640625" style="30" customWidth="1"/>
    <col min="7172" max="7172" width="21" style="30" customWidth="1"/>
    <col min="7173" max="7173" width="17.1640625" style="30" customWidth="1"/>
    <col min="7174" max="7174" width="16.1640625" style="30" customWidth="1"/>
    <col min="7175" max="7175" width="17.33203125" style="30" customWidth="1"/>
    <col min="7176" max="7176" width="16" style="30" customWidth="1"/>
    <col min="7177" max="7424" width="12.83203125" style="30"/>
    <col min="7425" max="7425" width="2.5" style="30" customWidth="1"/>
    <col min="7426" max="7426" width="45.1640625" style="30" customWidth="1"/>
    <col min="7427" max="7427" width="21.1640625" style="30" customWidth="1"/>
    <col min="7428" max="7428" width="21" style="30" customWidth="1"/>
    <col min="7429" max="7429" width="17.1640625" style="30" customWidth="1"/>
    <col min="7430" max="7430" width="16.1640625" style="30" customWidth="1"/>
    <col min="7431" max="7431" width="17.33203125" style="30" customWidth="1"/>
    <col min="7432" max="7432" width="16" style="30" customWidth="1"/>
    <col min="7433" max="7680" width="12.83203125" style="30"/>
    <col min="7681" max="7681" width="2.5" style="30" customWidth="1"/>
    <col min="7682" max="7682" width="45.1640625" style="30" customWidth="1"/>
    <col min="7683" max="7683" width="21.1640625" style="30" customWidth="1"/>
    <col min="7684" max="7684" width="21" style="30" customWidth="1"/>
    <col min="7685" max="7685" width="17.1640625" style="30" customWidth="1"/>
    <col min="7686" max="7686" width="16.1640625" style="30" customWidth="1"/>
    <col min="7687" max="7687" width="17.33203125" style="30" customWidth="1"/>
    <col min="7688" max="7688" width="16" style="30" customWidth="1"/>
    <col min="7689" max="7936" width="12.83203125" style="30"/>
    <col min="7937" max="7937" width="2.5" style="30" customWidth="1"/>
    <col min="7938" max="7938" width="45.1640625" style="30" customWidth="1"/>
    <col min="7939" max="7939" width="21.1640625" style="30" customWidth="1"/>
    <col min="7940" max="7940" width="21" style="30" customWidth="1"/>
    <col min="7941" max="7941" width="17.1640625" style="30" customWidth="1"/>
    <col min="7942" max="7942" width="16.1640625" style="30" customWidth="1"/>
    <col min="7943" max="7943" width="17.33203125" style="30" customWidth="1"/>
    <col min="7944" max="7944" width="16" style="30" customWidth="1"/>
    <col min="7945" max="8192" width="12.83203125" style="30"/>
    <col min="8193" max="8193" width="2.5" style="30" customWidth="1"/>
    <col min="8194" max="8194" width="45.1640625" style="30" customWidth="1"/>
    <col min="8195" max="8195" width="21.1640625" style="30" customWidth="1"/>
    <col min="8196" max="8196" width="21" style="30" customWidth="1"/>
    <col min="8197" max="8197" width="17.1640625" style="30" customWidth="1"/>
    <col min="8198" max="8198" width="16.1640625" style="30" customWidth="1"/>
    <col min="8199" max="8199" width="17.33203125" style="30" customWidth="1"/>
    <col min="8200" max="8200" width="16" style="30" customWidth="1"/>
    <col min="8201" max="8448" width="12.83203125" style="30"/>
    <col min="8449" max="8449" width="2.5" style="30" customWidth="1"/>
    <col min="8450" max="8450" width="45.1640625" style="30" customWidth="1"/>
    <col min="8451" max="8451" width="21.1640625" style="30" customWidth="1"/>
    <col min="8452" max="8452" width="21" style="30" customWidth="1"/>
    <col min="8453" max="8453" width="17.1640625" style="30" customWidth="1"/>
    <col min="8454" max="8454" width="16.1640625" style="30" customWidth="1"/>
    <col min="8455" max="8455" width="17.33203125" style="30" customWidth="1"/>
    <col min="8456" max="8456" width="16" style="30" customWidth="1"/>
    <col min="8457" max="8704" width="12.83203125" style="30"/>
    <col min="8705" max="8705" width="2.5" style="30" customWidth="1"/>
    <col min="8706" max="8706" width="45.1640625" style="30" customWidth="1"/>
    <col min="8707" max="8707" width="21.1640625" style="30" customWidth="1"/>
    <col min="8708" max="8708" width="21" style="30" customWidth="1"/>
    <col min="8709" max="8709" width="17.1640625" style="30" customWidth="1"/>
    <col min="8710" max="8710" width="16.1640625" style="30" customWidth="1"/>
    <col min="8711" max="8711" width="17.33203125" style="30" customWidth="1"/>
    <col min="8712" max="8712" width="16" style="30" customWidth="1"/>
    <col min="8713" max="8960" width="12.83203125" style="30"/>
    <col min="8961" max="8961" width="2.5" style="30" customWidth="1"/>
    <col min="8962" max="8962" width="45.1640625" style="30" customWidth="1"/>
    <col min="8963" max="8963" width="21.1640625" style="30" customWidth="1"/>
    <col min="8964" max="8964" width="21" style="30" customWidth="1"/>
    <col min="8965" max="8965" width="17.1640625" style="30" customWidth="1"/>
    <col min="8966" max="8966" width="16.1640625" style="30" customWidth="1"/>
    <col min="8967" max="8967" width="17.33203125" style="30" customWidth="1"/>
    <col min="8968" max="8968" width="16" style="30" customWidth="1"/>
    <col min="8969" max="9216" width="12.83203125" style="30"/>
    <col min="9217" max="9217" width="2.5" style="30" customWidth="1"/>
    <col min="9218" max="9218" width="45.1640625" style="30" customWidth="1"/>
    <col min="9219" max="9219" width="21.1640625" style="30" customWidth="1"/>
    <col min="9220" max="9220" width="21" style="30" customWidth="1"/>
    <col min="9221" max="9221" width="17.1640625" style="30" customWidth="1"/>
    <col min="9222" max="9222" width="16.1640625" style="30" customWidth="1"/>
    <col min="9223" max="9223" width="17.33203125" style="30" customWidth="1"/>
    <col min="9224" max="9224" width="16" style="30" customWidth="1"/>
    <col min="9225" max="9472" width="12.83203125" style="30"/>
    <col min="9473" max="9473" width="2.5" style="30" customWidth="1"/>
    <col min="9474" max="9474" width="45.1640625" style="30" customWidth="1"/>
    <col min="9475" max="9475" width="21.1640625" style="30" customWidth="1"/>
    <col min="9476" max="9476" width="21" style="30" customWidth="1"/>
    <col min="9477" max="9477" width="17.1640625" style="30" customWidth="1"/>
    <col min="9478" max="9478" width="16.1640625" style="30" customWidth="1"/>
    <col min="9479" max="9479" width="17.33203125" style="30" customWidth="1"/>
    <col min="9480" max="9480" width="16" style="30" customWidth="1"/>
    <col min="9481" max="9728" width="12.83203125" style="30"/>
    <col min="9729" max="9729" width="2.5" style="30" customWidth="1"/>
    <col min="9730" max="9730" width="45.1640625" style="30" customWidth="1"/>
    <col min="9731" max="9731" width="21.1640625" style="30" customWidth="1"/>
    <col min="9732" max="9732" width="21" style="30" customWidth="1"/>
    <col min="9733" max="9733" width="17.1640625" style="30" customWidth="1"/>
    <col min="9734" max="9734" width="16.1640625" style="30" customWidth="1"/>
    <col min="9735" max="9735" width="17.33203125" style="30" customWidth="1"/>
    <col min="9736" max="9736" width="16" style="30" customWidth="1"/>
    <col min="9737" max="9984" width="12.83203125" style="30"/>
    <col min="9985" max="9985" width="2.5" style="30" customWidth="1"/>
    <col min="9986" max="9986" width="45.1640625" style="30" customWidth="1"/>
    <col min="9987" max="9987" width="21.1640625" style="30" customWidth="1"/>
    <col min="9988" max="9988" width="21" style="30" customWidth="1"/>
    <col min="9989" max="9989" width="17.1640625" style="30" customWidth="1"/>
    <col min="9990" max="9990" width="16.1640625" style="30" customWidth="1"/>
    <col min="9991" max="9991" width="17.33203125" style="30" customWidth="1"/>
    <col min="9992" max="9992" width="16" style="30" customWidth="1"/>
    <col min="9993" max="10240" width="12.83203125" style="30"/>
    <col min="10241" max="10241" width="2.5" style="30" customWidth="1"/>
    <col min="10242" max="10242" width="45.1640625" style="30" customWidth="1"/>
    <col min="10243" max="10243" width="21.1640625" style="30" customWidth="1"/>
    <col min="10244" max="10244" width="21" style="30" customWidth="1"/>
    <col min="10245" max="10245" width="17.1640625" style="30" customWidth="1"/>
    <col min="10246" max="10246" width="16.1640625" style="30" customWidth="1"/>
    <col min="10247" max="10247" width="17.33203125" style="30" customWidth="1"/>
    <col min="10248" max="10248" width="16" style="30" customWidth="1"/>
    <col min="10249" max="10496" width="12.83203125" style="30"/>
    <col min="10497" max="10497" width="2.5" style="30" customWidth="1"/>
    <col min="10498" max="10498" width="45.1640625" style="30" customWidth="1"/>
    <col min="10499" max="10499" width="21.1640625" style="30" customWidth="1"/>
    <col min="10500" max="10500" width="21" style="30" customWidth="1"/>
    <col min="10501" max="10501" width="17.1640625" style="30" customWidth="1"/>
    <col min="10502" max="10502" width="16.1640625" style="30" customWidth="1"/>
    <col min="10503" max="10503" width="17.33203125" style="30" customWidth="1"/>
    <col min="10504" max="10504" width="16" style="30" customWidth="1"/>
    <col min="10505" max="10752" width="12.83203125" style="30"/>
    <col min="10753" max="10753" width="2.5" style="30" customWidth="1"/>
    <col min="10754" max="10754" width="45.1640625" style="30" customWidth="1"/>
    <col min="10755" max="10755" width="21.1640625" style="30" customWidth="1"/>
    <col min="10756" max="10756" width="21" style="30" customWidth="1"/>
    <col min="10757" max="10757" width="17.1640625" style="30" customWidth="1"/>
    <col min="10758" max="10758" width="16.1640625" style="30" customWidth="1"/>
    <col min="10759" max="10759" width="17.33203125" style="30" customWidth="1"/>
    <col min="10760" max="10760" width="16" style="30" customWidth="1"/>
    <col min="10761" max="11008" width="12.83203125" style="30"/>
    <col min="11009" max="11009" width="2.5" style="30" customWidth="1"/>
    <col min="11010" max="11010" width="45.1640625" style="30" customWidth="1"/>
    <col min="11011" max="11011" width="21.1640625" style="30" customWidth="1"/>
    <col min="11012" max="11012" width="21" style="30" customWidth="1"/>
    <col min="11013" max="11013" width="17.1640625" style="30" customWidth="1"/>
    <col min="11014" max="11014" width="16.1640625" style="30" customWidth="1"/>
    <col min="11015" max="11015" width="17.33203125" style="30" customWidth="1"/>
    <col min="11016" max="11016" width="16" style="30" customWidth="1"/>
    <col min="11017" max="11264" width="12.83203125" style="30"/>
    <col min="11265" max="11265" width="2.5" style="30" customWidth="1"/>
    <col min="11266" max="11266" width="45.1640625" style="30" customWidth="1"/>
    <col min="11267" max="11267" width="21.1640625" style="30" customWidth="1"/>
    <col min="11268" max="11268" width="21" style="30" customWidth="1"/>
    <col min="11269" max="11269" width="17.1640625" style="30" customWidth="1"/>
    <col min="11270" max="11270" width="16.1640625" style="30" customWidth="1"/>
    <col min="11271" max="11271" width="17.33203125" style="30" customWidth="1"/>
    <col min="11272" max="11272" width="16" style="30" customWidth="1"/>
    <col min="11273" max="11520" width="12.83203125" style="30"/>
    <col min="11521" max="11521" width="2.5" style="30" customWidth="1"/>
    <col min="11522" max="11522" width="45.1640625" style="30" customWidth="1"/>
    <col min="11523" max="11523" width="21.1640625" style="30" customWidth="1"/>
    <col min="11524" max="11524" width="21" style="30" customWidth="1"/>
    <col min="11525" max="11525" width="17.1640625" style="30" customWidth="1"/>
    <col min="11526" max="11526" width="16.1640625" style="30" customWidth="1"/>
    <col min="11527" max="11527" width="17.33203125" style="30" customWidth="1"/>
    <col min="11528" max="11528" width="16" style="30" customWidth="1"/>
    <col min="11529" max="11776" width="12.83203125" style="30"/>
    <col min="11777" max="11777" width="2.5" style="30" customWidth="1"/>
    <col min="11778" max="11778" width="45.1640625" style="30" customWidth="1"/>
    <col min="11779" max="11779" width="21.1640625" style="30" customWidth="1"/>
    <col min="11780" max="11780" width="21" style="30" customWidth="1"/>
    <col min="11781" max="11781" width="17.1640625" style="30" customWidth="1"/>
    <col min="11782" max="11782" width="16.1640625" style="30" customWidth="1"/>
    <col min="11783" max="11783" width="17.33203125" style="30" customWidth="1"/>
    <col min="11784" max="11784" width="16" style="30" customWidth="1"/>
    <col min="11785" max="12032" width="12.83203125" style="30"/>
    <col min="12033" max="12033" width="2.5" style="30" customWidth="1"/>
    <col min="12034" max="12034" width="45.1640625" style="30" customWidth="1"/>
    <col min="12035" max="12035" width="21.1640625" style="30" customWidth="1"/>
    <col min="12036" max="12036" width="21" style="30" customWidth="1"/>
    <col min="12037" max="12037" width="17.1640625" style="30" customWidth="1"/>
    <col min="12038" max="12038" width="16.1640625" style="30" customWidth="1"/>
    <col min="12039" max="12039" width="17.33203125" style="30" customWidth="1"/>
    <col min="12040" max="12040" width="16" style="30" customWidth="1"/>
    <col min="12041" max="12288" width="12.83203125" style="30"/>
    <col min="12289" max="12289" width="2.5" style="30" customWidth="1"/>
    <col min="12290" max="12290" width="45.1640625" style="30" customWidth="1"/>
    <col min="12291" max="12291" width="21.1640625" style="30" customWidth="1"/>
    <col min="12292" max="12292" width="21" style="30" customWidth="1"/>
    <col min="12293" max="12293" width="17.1640625" style="30" customWidth="1"/>
    <col min="12294" max="12294" width="16.1640625" style="30" customWidth="1"/>
    <col min="12295" max="12295" width="17.33203125" style="30" customWidth="1"/>
    <col min="12296" max="12296" width="16" style="30" customWidth="1"/>
    <col min="12297" max="12544" width="12.83203125" style="30"/>
    <col min="12545" max="12545" width="2.5" style="30" customWidth="1"/>
    <col min="12546" max="12546" width="45.1640625" style="30" customWidth="1"/>
    <col min="12547" max="12547" width="21.1640625" style="30" customWidth="1"/>
    <col min="12548" max="12548" width="21" style="30" customWidth="1"/>
    <col min="12549" max="12549" width="17.1640625" style="30" customWidth="1"/>
    <col min="12550" max="12550" width="16.1640625" style="30" customWidth="1"/>
    <col min="12551" max="12551" width="17.33203125" style="30" customWidth="1"/>
    <col min="12552" max="12552" width="16" style="30" customWidth="1"/>
    <col min="12553" max="12800" width="12.83203125" style="30"/>
    <col min="12801" max="12801" width="2.5" style="30" customWidth="1"/>
    <col min="12802" max="12802" width="45.1640625" style="30" customWidth="1"/>
    <col min="12803" max="12803" width="21.1640625" style="30" customWidth="1"/>
    <col min="12804" max="12804" width="21" style="30" customWidth="1"/>
    <col min="12805" max="12805" width="17.1640625" style="30" customWidth="1"/>
    <col min="12806" max="12806" width="16.1640625" style="30" customWidth="1"/>
    <col min="12807" max="12807" width="17.33203125" style="30" customWidth="1"/>
    <col min="12808" max="12808" width="16" style="30" customWidth="1"/>
    <col min="12809" max="13056" width="12.83203125" style="30"/>
    <col min="13057" max="13057" width="2.5" style="30" customWidth="1"/>
    <col min="13058" max="13058" width="45.1640625" style="30" customWidth="1"/>
    <col min="13059" max="13059" width="21.1640625" style="30" customWidth="1"/>
    <col min="13060" max="13060" width="21" style="30" customWidth="1"/>
    <col min="13061" max="13061" width="17.1640625" style="30" customWidth="1"/>
    <col min="13062" max="13062" width="16.1640625" style="30" customWidth="1"/>
    <col min="13063" max="13063" width="17.33203125" style="30" customWidth="1"/>
    <col min="13064" max="13064" width="16" style="30" customWidth="1"/>
    <col min="13065" max="13312" width="12.83203125" style="30"/>
    <col min="13313" max="13313" width="2.5" style="30" customWidth="1"/>
    <col min="13314" max="13314" width="45.1640625" style="30" customWidth="1"/>
    <col min="13315" max="13315" width="21.1640625" style="30" customWidth="1"/>
    <col min="13316" max="13316" width="21" style="30" customWidth="1"/>
    <col min="13317" max="13317" width="17.1640625" style="30" customWidth="1"/>
    <col min="13318" max="13318" width="16.1640625" style="30" customWidth="1"/>
    <col min="13319" max="13319" width="17.33203125" style="30" customWidth="1"/>
    <col min="13320" max="13320" width="16" style="30" customWidth="1"/>
    <col min="13321" max="13568" width="12.83203125" style="30"/>
    <col min="13569" max="13569" width="2.5" style="30" customWidth="1"/>
    <col min="13570" max="13570" width="45.1640625" style="30" customWidth="1"/>
    <col min="13571" max="13571" width="21.1640625" style="30" customWidth="1"/>
    <col min="13572" max="13572" width="21" style="30" customWidth="1"/>
    <col min="13573" max="13573" width="17.1640625" style="30" customWidth="1"/>
    <col min="13574" max="13574" width="16.1640625" style="30" customWidth="1"/>
    <col min="13575" max="13575" width="17.33203125" style="30" customWidth="1"/>
    <col min="13576" max="13576" width="16" style="30" customWidth="1"/>
    <col min="13577" max="13824" width="12.83203125" style="30"/>
    <col min="13825" max="13825" width="2.5" style="30" customWidth="1"/>
    <col min="13826" max="13826" width="45.1640625" style="30" customWidth="1"/>
    <col min="13827" max="13827" width="21.1640625" style="30" customWidth="1"/>
    <col min="13828" max="13828" width="21" style="30" customWidth="1"/>
    <col min="13829" max="13829" width="17.1640625" style="30" customWidth="1"/>
    <col min="13830" max="13830" width="16.1640625" style="30" customWidth="1"/>
    <col min="13831" max="13831" width="17.33203125" style="30" customWidth="1"/>
    <col min="13832" max="13832" width="16" style="30" customWidth="1"/>
    <col min="13833" max="14080" width="12.83203125" style="30"/>
    <col min="14081" max="14081" width="2.5" style="30" customWidth="1"/>
    <col min="14082" max="14082" width="45.1640625" style="30" customWidth="1"/>
    <col min="14083" max="14083" width="21.1640625" style="30" customWidth="1"/>
    <col min="14084" max="14084" width="21" style="30" customWidth="1"/>
    <col min="14085" max="14085" width="17.1640625" style="30" customWidth="1"/>
    <col min="14086" max="14086" width="16.1640625" style="30" customWidth="1"/>
    <col min="14087" max="14087" width="17.33203125" style="30" customWidth="1"/>
    <col min="14088" max="14088" width="16" style="30" customWidth="1"/>
    <col min="14089" max="14336" width="12.83203125" style="30"/>
    <col min="14337" max="14337" width="2.5" style="30" customWidth="1"/>
    <col min="14338" max="14338" width="45.1640625" style="30" customWidth="1"/>
    <col min="14339" max="14339" width="21.1640625" style="30" customWidth="1"/>
    <col min="14340" max="14340" width="21" style="30" customWidth="1"/>
    <col min="14341" max="14341" width="17.1640625" style="30" customWidth="1"/>
    <col min="14342" max="14342" width="16.1640625" style="30" customWidth="1"/>
    <col min="14343" max="14343" width="17.33203125" style="30" customWidth="1"/>
    <col min="14344" max="14344" width="16" style="30" customWidth="1"/>
    <col min="14345" max="14592" width="12.83203125" style="30"/>
    <col min="14593" max="14593" width="2.5" style="30" customWidth="1"/>
    <col min="14594" max="14594" width="45.1640625" style="30" customWidth="1"/>
    <col min="14595" max="14595" width="21.1640625" style="30" customWidth="1"/>
    <col min="14596" max="14596" width="21" style="30" customWidth="1"/>
    <col min="14597" max="14597" width="17.1640625" style="30" customWidth="1"/>
    <col min="14598" max="14598" width="16.1640625" style="30" customWidth="1"/>
    <col min="14599" max="14599" width="17.33203125" style="30" customWidth="1"/>
    <col min="14600" max="14600" width="16" style="30" customWidth="1"/>
    <col min="14601" max="14848" width="12.83203125" style="30"/>
    <col min="14849" max="14849" width="2.5" style="30" customWidth="1"/>
    <col min="14850" max="14850" width="45.1640625" style="30" customWidth="1"/>
    <col min="14851" max="14851" width="21.1640625" style="30" customWidth="1"/>
    <col min="14852" max="14852" width="21" style="30" customWidth="1"/>
    <col min="14853" max="14853" width="17.1640625" style="30" customWidth="1"/>
    <col min="14854" max="14854" width="16.1640625" style="30" customWidth="1"/>
    <col min="14855" max="14855" width="17.33203125" style="30" customWidth="1"/>
    <col min="14856" max="14856" width="16" style="30" customWidth="1"/>
    <col min="14857" max="15104" width="12.83203125" style="30"/>
    <col min="15105" max="15105" width="2.5" style="30" customWidth="1"/>
    <col min="15106" max="15106" width="45.1640625" style="30" customWidth="1"/>
    <col min="15107" max="15107" width="21.1640625" style="30" customWidth="1"/>
    <col min="15108" max="15108" width="21" style="30" customWidth="1"/>
    <col min="15109" max="15109" width="17.1640625" style="30" customWidth="1"/>
    <col min="15110" max="15110" width="16.1640625" style="30" customWidth="1"/>
    <col min="15111" max="15111" width="17.33203125" style="30" customWidth="1"/>
    <col min="15112" max="15112" width="16" style="30" customWidth="1"/>
    <col min="15113" max="15360" width="12.83203125" style="30"/>
    <col min="15361" max="15361" width="2.5" style="30" customWidth="1"/>
    <col min="15362" max="15362" width="45.1640625" style="30" customWidth="1"/>
    <col min="15363" max="15363" width="21.1640625" style="30" customWidth="1"/>
    <col min="15364" max="15364" width="21" style="30" customWidth="1"/>
    <col min="15365" max="15365" width="17.1640625" style="30" customWidth="1"/>
    <col min="15366" max="15366" width="16.1640625" style="30" customWidth="1"/>
    <col min="15367" max="15367" width="17.33203125" style="30" customWidth="1"/>
    <col min="15368" max="15368" width="16" style="30" customWidth="1"/>
    <col min="15369" max="15616" width="12.83203125" style="30"/>
    <col min="15617" max="15617" width="2.5" style="30" customWidth="1"/>
    <col min="15618" max="15618" width="45.1640625" style="30" customWidth="1"/>
    <col min="15619" max="15619" width="21.1640625" style="30" customWidth="1"/>
    <col min="15620" max="15620" width="21" style="30" customWidth="1"/>
    <col min="15621" max="15621" width="17.1640625" style="30" customWidth="1"/>
    <col min="15622" max="15622" width="16.1640625" style="30" customWidth="1"/>
    <col min="15623" max="15623" width="17.33203125" style="30" customWidth="1"/>
    <col min="15624" max="15624" width="16" style="30" customWidth="1"/>
    <col min="15625" max="15872" width="12.83203125" style="30"/>
    <col min="15873" max="15873" width="2.5" style="30" customWidth="1"/>
    <col min="15874" max="15874" width="45.1640625" style="30" customWidth="1"/>
    <col min="15875" max="15875" width="21.1640625" style="30" customWidth="1"/>
    <col min="15876" max="15876" width="21" style="30" customWidth="1"/>
    <col min="15877" max="15877" width="17.1640625" style="30" customWidth="1"/>
    <col min="15878" max="15878" width="16.1640625" style="30" customWidth="1"/>
    <col min="15879" max="15879" width="17.33203125" style="30" customWidth="1"/>
    <col min="15880" max="15880" width="16" style="30" customWidth="1"/>
    <col min="15881" max="16128" width="12.83203125" style="30"/>
    <col min="16129" max="16129" width="2.5" style="30" customWidth="1"/>
    <col min="16130" max="16130" width="45.1640625" style="30" customWidth="1"/>
    <col min="16131" max="16131" width="21.1640625" style="30" customWidth="1"/>
    <col min="16132" max="16132" width="21" style="30" customWidth="1"/>
    <col min="16133" max="16133" width="17.1640625" style="30" customWidth="1"/>
    <col min="16134" max="16134" width="16.1640625" style="30" customWidth="1"/>
    <col min="16135" max="16135" width="17.33203125" style="30" customWidth="1"/>
    <col min="16136" max="16136" width="16" style="30" customWidth="1"/>
    <col min="16137" max="16384" width="12.83203125" style="30"/>
  </cols>
  <sheetData>
    <row r="1" spans="2:8" ht="13.5" thickBot="1" x14ac:dyDescent="0.25"/>
    <row r="2" spans="2:8" x14ac:dyDescent="0.2">
      <c r="B2" s="31" t="s">
        <v>14</v>
      </c>
      <c r="C2" s="32"/>
      <c r="D2" s="32"/>
      <c r="E2" s="32"/>
      <c r="F2" s="32"/>
      <c r="G2" s="32"/>
      <c r="H2" s="40"/>
    </row>
    <row r="3" spans="2:8" x14ac:dyDescent="0.2">
      <c r="B3" s="34" t="s">
        <v>295</v>
      </c>
      <c r="C3" s="35"/>
      <c r="D3" s="35"/>
      <c r="E3" s="35"/>
      <c r="F3" s="35"/>
      <c r="G3" s="35"/>
      <c r="H3" s="42"/>
    </row>
    <row r="4" spans="2:8" x14ac:dyDescent="0.2">
      <c r="B4" s="34" t="s">
        <v>17</v>
      </c>
      <c r="C4" s="35"/>
      <c r="D4" s="35"/>
      <c r="E4" s="35"/>
      <c r="F4" s="35"/>
      <c r="G4" s="35"/>
      <c r="H4" s="42"/>
    </row>
    <row r="5" spans="2:8" ht="13.5" thickBot="1" x14ac:dyDescent="0.25">
      <c r="B5" s="37" t="s">
        <v>18</v>
      </c>
      <c r="C5" s="38"/>
      <c r="D5" s="38"/>
      <c r="E5" s="38"/>
      <c r="F5" s="38"/>
      <c r="G5" s="38"/>
      <c r="H5" s="43"/>
    </row>
    <row r="6" spans="2:8" ht="13.5" thickBot="1" x14ac:dyDescent="0.25">
      <c r="B6" s="279"/>
      <c r="C6" s="280" t="s">
        <v>105</v>
      </c>
      <c r="D6" s="281"/>
      <c r="E6" s="281"/>
      <c r="F6" s="281"/>
      <c r="G6" s="282"/>
      <c r="H6" s="41" t="s">
        <v>296</v>
      </c>
    </row>
    <row r="7" spans="2:8" x14ac:dyDescent="0.2">
      <c r="B7" s="283" t="s">
        <v>133</v>
      </c>
      <c r="C7" s="41" t="s">
        <v>297</v>
      </c>
      <c r="D7" s="179" t="s">
        <v>152</v>
      </c>
      <c r="E7" s="41" t="s">
        <v>137</v>
      </c>
      <c r="F7" s="41" t="s">
        <v>25</v>
      </c>
      <c r="G7" s="41" t="s">
        <v>298</v>
      </c>
      <c r="H7" s="44"/>
    </row>
    <row r="8" spans="2:8" ht="13.5" thickBot="1" x14ac:dyDescent="0.25">
      <c r="B8" s="284" t="s">
        <v>299</v>
      </c>
      <c r="C8" s="47"/>
      <c r="D8" s="183"/>
      <c r="E8" s="47"/>
      <c r="F8" s="47"/>
      <c r="G8" s="47"/>
      <c r="H8" s="47"/>
    </row>
    <row r="9" spans="2:8" x14ac:dyDescent="0.2">
      <c r="B9" s="285" t="s">
        <v>300</v>
      </c>
      <c r="C9" s="56"/>
      <c r="D9" s="286"/>
      <c r="E9" s="56"/>
      <c r="F9" s="286"/>
      <c r="G9" s="286"/>
      <c r="H9" s="56"/>
    </row>
    <row r="10" spans="2:8" x14ac:dyDescent="0.2">
      <c r="B10" s="287" t="s">
        <v>301</v>
      </c>
      <c r="C10" s="56">
        <v>154226025.63</v>
      </c>
      <c r="D10" s="286">
        <v>0</v>
      </c>
      <c r="E10" s="56">
        <f>C10+D10</f>
        <v>154226025.63</v>
      </c>
      <c r="F10" s="286">
        <v>108280558.15000001</v>
      </c>
      <c r="G10" s="286">
        <v>108280558.15000001</v>
      </c>
      <c r="H10" s="56">
        <f>G10-C10</f>
        <v>-45945467.479999989</v>
      </c>
    </row>
    <row r="11" spans="2:8" x14ac:dyDescent="0.2">
      <c r="B11" s="287" t="s">
        <v>302</v>
      </c>
      <c r="C11" s="56"/>
      <c r="D11" s="286"/>
      <c r="E11" s="56">
        <f t="shared" ref="E11:E40" si="0">C11+D11</f>
        <v>0</v>
      </c>
      <c r="F11" s="286"/>
      <c r="G11" s="286"/>
      <c r="H11" s="56">
        <f t="shared" ref="H11:H16" si="1">G11-C11</f>
        <v>0</v>
      </c>
    </row>
    <row r="12" spans="2:8" x14ac:dyDescent="0.2">
      <c r="B12" s="287" t="s">
        <v>303</v>
      </c>
      <c r="C12" s="56">
        <v>149724.59</v>
      </c>
      <c r="D12" s="286">
        <v>0</v>
      </c>
      <c r="E12" s="56">
        <f t="shared" si="0"/>
        <v>149724.59</v>
      </c>
      <c r="F12" s="286">
        <v>0</v>
      </c>
      <c r="G12" s="286">
        <v>0</v>
      </c>
      <c r="H12" s="56">
        <f t="shared" si="1"/>
        <v>-149724.59</v>
      </c>
    </row>
    <row r="13" spans="2:8" x14ac:dyDescent="0.2">
      <c r="B13" s="287" t="s">
        <v>304</v>
      </c>
      <c r="C13" s="56">
        <v>93974276.650000006</v>
      </c>
      <c r="D13" s="286">
        <v>0</v>
      </c>
      <c r="E13" s="56">
        <f t="shared" si="0"/>
        <v>93974276.650000006</v>
      </c>
      <c r="F13" s="286">
        <v>61233621.869999997</v>
      </c>
      <c r="G13" s="286">
        <v>61233621.869999997</v>
      </c>
      <c r="H13" s="56">
        <f t="shared" si="1"/>
        <v>-32740654.780000009</v>
      </c>
    </row>
    <row r="14" spans="2:8" x14ac:dyDescent="0.2">
      <c r="B14" s="287" t="s">
        <v>305</v>
      </c>
      <c r="C14" s="56">
        <v>5492482.7599999998</v>
      </c>
      <c r="D14" s="286">
        <v>2287213.08</v>
      </c>
      <c r="E14" s="56">
        <f t="shared" si="0"/>
        <v>7779695.8399999999</v>
      </c>
      <c r="F14" s="286">
        <v>3910042.8</v>
      </c>
      <c r="G14" s="286">
        <v>3910042.8</v>
      </c>
      <c r="H14" s="56">
        <f t="shared" si="1"/>
        <v>-1582439.96</v>
      </c>
    </row>
    <row r="15" spans="2:8" x14ac:dyDescent="0.2">
      <c r="B15" s="287" t="s">
        <v>306</v>
      </c>
      <c r="C15" s="56">
        <v>23071948.25</v>
      </c>
      <c r="D15" s="286">
        <v>0</v>
      </c>
      <c r="E15" s="56">
        <f t="shared" si="0"/>
        <v>23071948.25</v>
      </c>
      <c r="F15" s="286">
        <v>14058873.66</v>
      </c>
      <c r="G15" s="286">
        <v>14058873.66</v>
      </c>
      <c r="H15" s="56">
        <f t="shared" si="1"/>
        <v>-9013074.5899999999</v>
      </c>
    </row>
    <row r="16" spans="2:8" x14ac:dyDescent="0.2">
      <c r="B16" s="287" t="s">
        <v>307</v>
      </c>
      <c r="C16" s="56"/>
      <c r="D16" s="286"/>
      <c r="E16" s="56">
        <f t="shared" si="0"/>
        <v>0</v>
      </c>
      <c r="F16" s="286"/>
      <c r="G16" s="286"/>
      <c r="H16" s="56">
        <f t="shared" si="1"/>
        <v>0</v>
      </c>
    </row>
    <row r="17" spans="2:8" ht="25.5" x14ac:dyDescent="0.2">
      <c r="B17" s="288" t="s">
        <v>308</v>
      </c>
      <c r="C17" s="56">
        <f t="shared" ref="C17:H17" si="2">SUM(C18:C28)</f>
        <v>769060052</v>
      </c>
      <c r="D17" s="289">
        <f t="shared" si="2"/>
        <v>64849634</v>
      </c>
      <c r="E17" s="289">
        <f t="shared" si="2"/>
        <v>833909686</v>
      </c>
      <c r="F17" s="289">
        <f t="shared" si="2"/>
        <v>584808376.25</v>
      </c>
      <c r="G17" s="289">
        <f t="shared" si="2"/>
        <v>584808376.25</v>
      </c>
      <c r="H17" s="289">
        <f t="shared" si="2"/>
        <v>-184251675.75</v>
      </c>
    </row>
    <row r="18" spans="2:8" x14ac:dyDescent="0.2">
      <c r="B18" s="290" t="s">
        <v>309</v>
      </c>
      <c r="C18" s="56">
        <v>496569854</v>
      </c>
      <c r="D18" s="286">
        <v>-7051407</v>
      </c>
      <c r="E18" s="56">
        <f t="shared" si="0"/>
        <v>489518447</v>
      </c>
      <c r="F18" s="286">
        <v>354448119.45999998</v>
      </c>
      <c r="G18" s="286">
        <v>354448119.45999998</v>
      </c>
      <c r="H18" s="56">
        <f>G18-C18</f>
        <v>-142121734.54000002</v>
      </c>
    </row>
    <row r="19" spans="2:8" x14ac:dyDescent="0.2">
      <c r="B19" s="290" t="s">
        <v>310</v>
      </c>
      <c r="C19" s="56">
        <v>193484019</v>
      </c>
      <c r="D19" s="286">
        <v>-3007543</v>
      </c>
      <c r="E19" s="56">
        <f t="shared" si="0"/>
        <v>190476476</v>
      </c>
      <c r="F19" s="286">
        <v>146895645.74000001</v>
      </c>
      <c r="G19" s="286">
        <v>146895645.74000001</v>
      </c>
      <c r="H19" s="56">
        <f t="shared" ref="H19:H40" si="3">G19-C19</f>
        <v>-46588373.25999999</v>
      </c>
    </row>
    <row r="20" spans="2:8" x14ac:dyDescent="0.2">
      <c r="B20" s="290" t="s">
        <v>311</v>
      </c>
      <c r="C20" s="56">
        <v>35021114</v>
      </c>
      <c r="D20" s="286">
        <v>-2132641</v>
      </c>
      <c r="E20" s="56">
        <f t="shared" si="0"/>
        <v>32888473</v>
      </c>
      <c r="F20" s="286">
        <v>28607970.890000001</v>
      </c>
      <c r="G20" s="286">
        <v>28607970.890000001</v>
      </c>
      <c r="H20" s="56">
        <f t="shared" si="3"/>
        <v>-6413143.1099999994</v>
      </c>
    </row>
    <row r="21" spans="2:8" x14ac:dyDescent="0.2">
      <c r="B21" s="290" t="s">
        <v>312</v>
      </c>
      <c r="C21" s="56">
        <v>1</v>
      </c>
      <c r="D21" s="286">
        <v>27041225</v>
      </c>
      <c r="E21" s="56">
        <f t="shared" si="0"/>
        <v>27041226</v>
      </c>
      <c r="F21" s="286">
        <v>10901532.029999999</v>
      </c>
      <c r="G21" s="286">
        <v>10901532.029999999</v>
      </c>
      <c r="H21" s="56">
        <f t="shared" si="3"/>
        <v>10901531.029999999</v>
      </c>
    </row>
    <row r="22" spans="2:8" x14ac:dyDescent="0.2">
      <c r="B22" s="290" t="s">
        <v>313</v>
      </c>
      <c r="C22" s="56"/>
      <c r="D22" s="286"/>
      <c r="E22" s="56">
        <f t="shared" si="0"/>
        <v>0</v>
      </c>
      <c r="F22" s="286"/>
      <c r="G22" s="286"/>
      <c r="H22" s="56">
        <f t="shared" si="3"/>
        <v>0</v>
      </c>
    </row>
    <row r="23" spans="2:8" ht="25.5" x14ac:dyDescent="0.2">
      <c r="B23" s="291" t="s">
        <v>314</v>
      </c>
      <c r="C23" s="56">
        <v>854436</v>
      </c>
      <c r="D23" s="286">
        <v>0</v>
      </c>
      <c r="E23" s="56">
        <f t="shared" si="0"/>
        <v>854436</v>
      </c>
      <c r="F23" s="286">
        <v>247100.99</v>
      </c>
      <c r="G23" s="286">
        <v>247100.99</v>
      </c>
      <c r="H23" s="56">
        <f t="shared" si="3"/>
        <v>-607335.01</v>
      </c>
    </row>
    <row r="24" spans="2:8" ht="25.5" x14ac:dyDescent="0.2">
      <c r="B24" s="291" t="s">
        <v>315</v>
      </c>
      <c r="C24" s="56"/>
      <c r="D24" s="286"/>
      <c r="E24" s="56">
        <f t="shared" si="0"/>
        <v>0</v>
      </c>
      <c r="F24" s="286"/>
      <c r="G24" s="286"/>
      <c r="H24" s="56">
        <f t="shared" si="3"/>
        <v>0</v>
      </c>
    </row>
    <row r="25" spans="2:8" x14ac:dyDescent="0.2">
      <c r="B25" s="290" t="s">
        <v>316</v>
      </c>
      <c r="C25" s="56"/>
      <c r="D25" s="286"/>
      <c r="E25" s="56">
        <f t="shared" si="0"/>
        <v>0</v>
      </c>
      <c r="F25" s="286"/>
      <c r="G25" s="286"/>
      <c r="H25" s="56">
        <f t="shared" si="3"/>
        <v>0</v>
      </c>
    </row>
    <row r="26" spans="2:8" x14ac:dyDescent="0.2">
      <c r="B26" s="290" t="s">
        <v>317</v>
      </c>
      <c r="C26" s="56">
        <v>19170686</v>
      </c>
      <c r="D26" s="286">
        <v>0</v>
      </c>
      <c r="E26" s="56">
        <f t="shared" si="0"/>
        <v>19170686</v>
      </c>
      <c r="F26" s="286">
        <v>11929405.140000001</v>
      </c>
      <c r="G26" s="286">
        <v>11929405.140000001</v>
      </c>
      <c r="H26" s="56">
        <f t="shared" si="3"/>
        <v>-7241280.8599999994</v>
      </c>
    </row>
    <row r="27" spans="2:8" x14ac:dyDescent="0.2">
      <c r="B27" s="290" t="s">
        <v>318</v>
      </c>
      <c r="C27" s="56">
        <v>23959942</v>
      </c>
      <c r="D27" s="286">
        <v>50000000</v>
      </c>
      <c r="E27" s="56">
        <f t="shared" si="0"/>
        <v>73959942</v>
      </c>
      <c r="F27" s="286">
        <v>31778602</v>
      </c>
      <c r="G27" s="286">
        <v>31778602</v>
      </c>
      <c r="H27" s="56">
        <f t="shared" si="3"/>
        <v>7818660</v>
      </c>
    </row>
    <row r="28" spans="2:8" ht="25.5" x14ac:dyDescent="0.2">
      <c r="B28" s="291" t="s">
        <v>319</v>
      </c>
      <c r="C28" s="56"/>
      <c r="D28" s="286"/>
      <c r="E28" s="56">
        <f t="shared" si="0"/>
        <v>0</v>
      </c>
      <c r="F28" s="286"/>
      <c r="G28" s="286"/>
      <c r="H28" s="56">
        <f t="shared" si="3"/>
        <v>0</v>
      </c>
    </row>
    <row r="29" spans="2:8" ht="25.5" x14ac:dyDescent="0.2">
      <c r="B29" s="288" t="s">
        <v>320</v>
      </c>
      <c r="C29" s="56">
        <f t="shared" ref="C29:H29" si="4">SUM(C30:C34)</f>
        <v>0</v>
      </c>
      <c r="D29" s="56">
        <f t="shared" si="4"/>
        <v>0</v>
      </c>
      <c r="E29" s="56">
        <f t="shared" si="4"/>
        <v>0</v>
      </c>
      <c r="F29" s="56">
        <f t="shared" si="4"/>
        <v>0</v>
      </c>
      <c r="G29" s="56">
        <f t="shared" si="4"/>
        <v>0</v>
      </c>
      <c r="H29" s="56">
        <f t="shared" si="4"/>
        <v>0</v>
      </c>
    </row>
    <row r="30" spans="2:8" x14ac:dyDescent="0.2">
      <c r="B30" s="290" t="s">
        <v>321</v>
      </c>
      <c r="C30" s="56"/>
      <c r="D30" s="286"/>
      <c r="E30" s="56">
        <f t="shared" si="0"/>
        <v>0</v>
      </c>
      <c r="F30" s="286"/>
      <c r="G30" s="286"/>
      <c r="H30" s="56">
        <f t="shared" si="3"/>
        <v>0</v>
      </c>
    </row>
    <row r="31" spans="2:8" x14ac:dyDescent="0.2">
      <c r="B31" s="290" t="s">
        <v>322</v>
      </c>
      <c r="C31" s="56"/>
      <c r="D31" s="286"/>
      <c r="E31" s="56">
        <f t="shared" si="0"/>
        <v>0</v>
      </c>
      <c r="F31" s="286"/>
      <c r="G31" s="286"/>
      <c r="H31" s="56">
        <f t="shared" si="3"/>
        <v>0</v>
      </c>
    </row>
    <row r="32" spans="2:8" x14ac:dyDescent="0.2">
      <c r="B32" s="290" t="s">
        <v>323</v>
      </c>
      <c r="C32" s="56"/>
      <c r="D32" s="286"/>
      <c r="E32" s="56">
        <f t="shared" si="0"/>
        <v>0</v>
      </c>
      <c r="F32" s="286"/>
      <c r="G32" s="286"/>
      <c r="H32" s="56">
        <f t="shared" si="3"/>
        <v>0</v>
      </c>
    </row>
    <row r="33" spans="2:8" ht="25.5" x14ac:dyDescent="0.2">
      <c r="B33" s="291" t="s">
        <v>324</v>
      </c>
      <c r="C33" s="56"/>
      <c r="D33" s="286"/>
      <c r="E33" s="56">
        <f t="shared" si="0"/>
        <v>0</v>
      </c>
      <c r="F33" s="286"/>
      <c r="G33" s="286"/>
      <c r="H33" s="56">
        <f t="shared" si="3"/>
        <v>0</v>
      </c>
    </row>
    <row r="34" spans="2:8" x14ac:dyDescent="0.2">
      <c r="B34" s="290" t="s">
        <v>325</v>
      </c>
      <c r="C34" s="56"/>
      <c r="D34" s="286"/>
      <c r="E34" s="56">
        <f t="shared" si="0"/>
        <v>0</v>
      </c>
      <c r="F34" s="286"/>
      <c r="G34" s="286"/>
      <c r="H34" s="56">
        <f t="shared" si="3"/>
        <v>0</v>
      </c>
    </row>
    <row r="35" spans="2:8" x14ac:dyDescent="0.2">
      <c r="B35" s="287" t="s">
        <v>326</v>
      </c>
      <c r="C35" s="56"/>
      <c r="D35" s="286"/>
      <c r="E35" s="56">
        <f t="shared" si="0"/>
        <v>0</v>
      </c>
      <c r="F35" s="286"/>
      <c r="G35" s="286"/>
      <c r="H35" s="56">
        <f t="shared" si="3"/>
        <v>0</v>
      </c>
    </row>
    <row r="36" spans="2:8" x14ac:dyDescent="0.2">
      <c r="B36" s="287" t="s">
        <v>327</v>
      </c>
      <c r="C36" s="56">
        <f t="shared" ref="C36:H36" si="5">C37</f>
        <v>0</v>
      </c>
      <c r="D36" s="56">
        <f t="shared" si="5"/>
        <v>0</v>
      </c>
      <c r="E36" s="56">
        <f t="shared" si="5"/>
        <v>0</v>
      </c>
      <c r="F36" s="56">
        <f t="shared" si="5"/>
        <v>314498.48</v>
      </c>
      <c r="G36" s="56">
        <f t="shared" si="5"/>
        <v>314498.48</v>
      </c>
      <c r="H36" s="56">
        <f t="shared" si="5"/>
        <v>314498.48</v>
      </c>
    </row>
    <row r="37" spans="2:8" x14ac:dyDescent="0.2">
      <c r="B37" s="290" t="s">
        <v>328</v>
      </c>
      <c r="C37" s="56">
        <v>0</v>
      </c>
      <c r="D37" s="286">
        <v>0</v>
      </c>
      <c r="E37" s="56">
        <f t="shared" si="0"/>
        <v>0</v>
      </c>
      <c r="F37" s="286">
        <v>314498.48</v>
      </c>
      <c r="G37" s="286">
        <v>314498.48</v>
      </c>
      <c r="H37" s="56">
        <f t="shared" si="3"/>
        <v>314498.48</v>
      </c>
    </row>
    <row r="38" spans="2:8" x14ac:dyDescent="0.2">
      <c r="B38" s="287" t="s">
        <v>329</v>
      </c>
      <c r="C38" s="56">
        <f t="shared" ref="C38:H38" si="6">C39+C40</f>
        <v>2805185.82</v>
      </c>
      <c r="D38" s="56">
        <f t="shared" si="6"/>
        <v>-152249</v>
      </c>
      <c r="E38" s="56">
        <f t="shared" si="6"/>
        <v>2652936.8199999998</v>
      </c>
      <c r="F38" s="56">
        <f t="shared" si="6"/>
        <v>2019197.51</v>
      </c>
      <c r="G38" s="56">
        <f t="shared" si="6"/>
        <v>2019197.51</v>
      </c>
      <c r="H38" s="56">
        <f t="shared" si="6"/>
        <v>-785988.30999999982</v>
      </c>
    </row>
    <row r="39" spans="2:8" x14ac:dyDescent="0.2">
      <c r="B39" s="290" t="s">
        <v>330</v>
      </c>
      <c r="C39" s="56">
        <v>2805184.82</v>
      </c>
      <c r="D39" s="286">
        <v>-152249</v>
      </c>
      <c r="E39" s="56">
        <f t="shared" si="0"/>
        <v>2652935.8199999998</v>
      </c>
      <c r="F39" s="286">
        <v>2019197.51</v>
      </c>
      <c r="G39" s="286">
        <v>2019197.51</v>
      </c>
      <c r="H39" s="56">
        <f t="shared" si="3"/>
        <v>-785987.30999999982</v>
      </c>
    </row>
    <row r="40" spans="2:8" x14ac:dyDescent="0.2">
      <c r="B40" s="290" t="s">
        <v>331</v>
      </c>
      <c r="C40" s="56">
        <v>1</v>
      </c>
      <c r="D40" s="286">
        <v>0</v>
      </c>
      <c r="E40" s="56">
        <f t="shared" si="0"/>
        <v>1</v>
      </c>
      <c r="F40" s="286">
        <v>0</v>
      </c>
      <c r="G40" s="286">
        <v>0</v>
      </c>
      <c r="H40" s="56">
        <f t="shared" si="3"/>
        <v>-1</v>
      </c>
    </row>
    <row r="41" spans="2:8" x14ac:dyDescent="0.2">
      <c r="B41" s="292"/>
      <c r="C41" s="56"/>
      <c r="D41" s="286"/>
      <c r="E41" s="56"/>
      <c r="F41" s="286"/>
      <c r="G41" s="286"/>
      <c r="H41" s="56"/>
    </row>
    <row r="42" spans="2:8" ht="25.5" x14ac:dyDescent="0.2">
      <c r="B42" s="293" t="s">
        <v>332</v>
      </c>
      <c r="C42" s="294">
        <f t="shared" ref="C42:H42" si="7">C10+C11+C12+C13+C14+C15+C16+C17+C29+C35+C36+C38</f>
        <v>1048779695.7</v>
      </c>
      <c r="D42" s="295">
        <f t="shared" si="7"/>
        <v>66984598.079999998</v>
      </c>
      <c r="E42" s="295">
        <f t="shared" si="7"/>
        <v>1115764293.78</v>
      </c>
      <c r="F42" s="295">
        <f t="shared" si="7"/>
        <v>774625168.72000003</v>
      </c>
      <c r="G42" s="295">
        <f t="shared" si="7"/>
        <v>774625168.72000003</v>
      </c>
      <c r="H42" s="295">
        <f t="shared" si="7"/>
        <v>-274154526.97999996</v>
      </c>
    </row>
    <row r="43" spans="2:8" x14ac:dyDescent="0.2">
      <c r="B43" s="296"/>
      <c r="C43" s="56"/>
      <c r="D43" s="296"/>
      <c r="E43" s="53"/>
      <c r="F43" s="296"/>
      <c r="G43" s="296"/>
      <c r="H43" s="53"/>
    </row>
    <row r="44" spans="2:8" ht="25.5" x14ac:dyDescent="0.2">
      <c r="B44" s="293" t="s">
        <v>333</v>
      </c>
      <c r="C44" s="297"/>
      <c r="D44" s="298"/>
      <c r="E44" s="297"/>
      <c r="F44" s="298"/>
      <c r="G44" s="298"/>
      <c r="H44" s="56"/>
    </row>
    <row r="45" spans="2:8" x14ac:dyDescent="0.2">
      <c r="B45" s="292"/>
      <c r="C45" s="56"/>
      <c r="D45" s="299"/>
      <c r="E45" s="56"/>
      <c r="F45" s="299"/>
      <c r="G45" s="299"/>
      <c r="H45" s="56"/>
    </row>
    <row r="46" spans="2:8" x14ac:dyDescent="0.2">
      <c r="B46" s="285" t="s">
        <v>334</v>
      </c>
      <c r="C46" s="56"/>
      <c r="D46" s="286"/>
      <c r="E46" s="56"/>
      <c r="F46" s="286"/>
      <c r="G46" s="286"/>
      <c r="H46" s="56"/>
    </row>
    <row r="47" spans="2:8" x14ac:dyDescent="0.2">
      <c r="B47" s="287" t="s">
        <v>335</v>
      </c>
      <c r="C47" s="56">
        <f t="shared" ref="C47:H47" si="8">SUM(C48:C55)</f>
        <v>387004374.82999998</v>
      </c>
      <c r="D47" s="56">
        <f t="shared" si="8"/>
        <v>3257049.5599999996</v>
      </c>
      <c r="E47" s="56">
        <f t="shared" si="8"/>
        <v>390261424.38999999</v>
      </c>
      <c r="F47" s="56">
        <f t="shared" si="8"/>
        <v>304312106.34000003</v>
      </c>
      <c r="G47" s="56">
        <f t="shared" si="8"/>
        <v>304312106.34000003</v>
      </c>
      <c r="H47" s="56">
        <f t="shared" si="8"/>
        <v>-82692268.48999998</v>
      </c>
    </row>
    <row r="48" spans="2:8" ht="25.5" x14ac:dyDescent="0.2">
      <c r="B48" s="291" t="s">
        <v>336</v>
      </c>
      <c r="C48" s="56"/>
      <c r="D48" s="286"/>
      <c r="E48" s="56">
        <f t="shared" ref="E48:E65" si="9">C48+D48</f>
        <v>0</v>
      </c>
      <c r="F48" s="286"/>
      <c r="G48" s="286"/>
      <c r="H48" s="56">
        <f t="shared" ref="H48:H65" si="10">G48-C48</f>
        <v>0</v>
      </c>
    </row>
    <row r="49" spans="2:8" ht="25.5" x14ac:dyDescent="0.2">
      <c r="B49" s="291" t="s">
        <v>337</v>
      </c>
      <c r="C49" s="56"/>
      <c r="D49" s="286"/>
      <c r="E49" s="56">
        <f t="shared" si="9"/>
        <v>0</v>
      </c>
      <c r="F49" s="286"/>
      <c r="G49" s="286"/>
      <c r="H49" s="56">
        <f t="shared" si="10"/>
        <v>0</v>
      </c>
    </row>
    <row r="50" spans="2:8" ht="25.5" x14ac:dyDescent="0.2">
      <c r="B50" s="291" t="s">
        <v>338</v>
      </c>
      <c r="C50" s="56">
        <v>75151970.930000007</v>
      </c>
      <c r="D50" s="286">
        <v>2288285.0699999998</v>
      </c>
      <c r="E50" s="56">
        <f t="shared" si="9"/>
        <v>77440256</v>
      </c>
      <c r="F50" s="286">
        <v>69696230.310000002</v>
      </c>
      <c r="G50" s="286">
        <v>69696230.310000002</v>
      </c>
      <c r="H50" s="56">
        <f t="shared" si="10"/>
        <v>-5455740.6200000048</v>
      </c>
    </row>
    <row r="51" spans="2:8" ht="38.25" x14ac:dyDescent="0.2">
      <c r="B51" s="291" t="s">
        <v>339</v>
      </c>
      <c r="C51" s="56">
        <v>311852403.89999998</v>
      </c>
      <c r="D51" s="286">
        <v>968764.49</v>
      </c>
      <c r="E51" s="56">
        <f t="shared" si="9"/>
        <v>312821168.38999999</v>
      </c>
      <c r="F51" s="286">
        <v>234615876.03</v>
      </c>
      <c r="G51" s="286">
        <v>234615876.03</v>
      </c>
      <c r="H51" s="56">
        <f t="shared" si="10"/>
        <v>-77236527.869999975</v>
      </c>
    </row>
    <row r="52" spans="2:8" x14ac:dyDescent="0.2">
      <c r="B52" s="291" t="s">
        <v>340</v>
      </c>
      <c r="C52" s="56"/>
      <c r="D52" s="286"/>
      <c r="E52" s="56">
        <f t="shared" si="9"/>
        <v>0</v>
      </c>
      <c r="F52" s="286"/>
      <c r="G52" s="286"/>
      <c r="H52" s="56">
        <f t="shared" si="10"/>
        <v>0</v>
      </c>
    </row>
    <row r="53" spans="2:8" ht="25.5" x14ac:dyDescent="0.2">
      <c r="B53" s="291" t="s">
        <v>341</v>
      </c>
      <c r="C53" s="56"/>
      <c r="D53" s="286"/>
      <c r="E53" s="56">
        <f t="shared" si="9"/>
        <v>0</v>
      </c>
      <c r="F53" s="286"/>
      <c r="G53" s="286"/>
      <c r="H53" s="56">
        <f t="shared" si="10"/>
        <v>0</v>
      </c>
    </row>
    <row r="54" spans="2:8" ht="25.5" x14ac:dyDescent="0.2">
      <c r="B54" s="291" t="s">
        <v>342</v>
      </c>
      <c r="C54" s="56"/>
      <c r="D54" s="286"/>
      <c r="E54" s="56">
        <f t="shared" si="9"/>
        <v>0</v>
      </c>
      <c r="F54" s="286"/>
      <c r="G54" s="286"/>
      <c r="H54" s="56">
        <f t="shared" si="10"/>
        <v>0</v>
      </c>
    </row>
    <row r="55" spans="2:8" ht="25.5" x14ac:dyDescent="0.2">
      <c r="B55" s="291" t="s">
        <v>343</v>
      </c>
      <c r="C55" s="56"/>
      <c r="D55" s="286"/>
      <c r="E55" s="56">
        <f t="shared" si="9"/>
        <v>0</v>
      </c>
      <c r="F55" s="286"/>
      <c r="G55" s="286"/>
      <c r="H55" s="56">
        <f t="shared" si="10"/>
        <v>0</v>
      </c>
    </row>
    <row r="56" spans="2:8" x14ac:dyDescent="0.2">
      <c r="B56" s="288" t="s">
        <v>344</v>
      </c>
      <c r="C56" s="56">
        <f t="shared" ref="C56:H56" si="11">SUM(C57:C60)</f>
        <v>18495428</v>
      </c>
      <c r="D56" s="56">
        <f t="shared" si="11"/>
        <v>4937456.68</v>
      </c>
      <c r="E56" s="56">
        <f t="shared" si="11"/>
        <v>23432884.68</v>
      </c>
      <c r="F56" s="56">
        <f t="shared" si="11"/>
        <v>19622824.879999999</v>
      </c>
      <c r="G56" s="56">
        <f t="shared" si="11"/>
        <v>19622824.879999999</v>
      </c>
      <c r="H56" s="56">
        <f t="shared" si="11"/>
        <v>1127396.8799999999</v>
      </c>
    </row>
    <row r="57" spans="2:8" x14ac:dyDescent="0.2">
      <c r="B57" s="291" t="s">
        <v>345</v>
      </c>
      <c r="C57" s="56"/>
      <c r="D57" s="286"/>
      <c r="E57" s="56">
        <f t="shared" si="9"/>
        <v>0</v>
      </c>
      <c r="F57" s="286"/>
      <c r="G57" s="286"/>
      <c r="H57" s="56">
        <f t="shared" si="10"/>
        <v>0</v>
      </c>
    </row>
    <row r="58" spans="2:8" x14ac:dyDescent="0.2">
      <c r="B58" s="291" t="s">
        <v>346</v>
      </c>
      <c r="C58" s="56"/>
      <c r="D58" s="286"/>
      <c r="E58" s="56">
        <f t="shared" si="9"/>
        <v>0</v>
      </c>
      <c r="F58" s="286"/>
      <c r="G58" s="286"/>
      <c r="H58" s="56">
        <f t="shared" si="10"/>
        <v>0</v>
      </c>
    </row>
    <row r="59" spans="2:8" x14ac:dyDescent="0.2">
      <c r="B59" s="291" t="s">
        <v>347</v>
      </c>
      <c r="C59" s="56">
        <v>18495427</v>
      </c>
      <c r="D59" s="286">
        <v>4364920.8</v>
      </c>
      <c r="E59" s="56">
        <f t="shared" si="9"/>
        <v>22860347.800000001</v>
      </c>
      <c r="F59" s="286">
        <v>19050289</v>
      </c>
      <c r="G59" s="286">
        <v>19050289</v>
      </c>
      <c r="H59" s="56">
        <f t="shared" si="10"/>
        <v>554862</v>
      </c>
    </row>
    <row r="60" spans="2:8" x14ac:dyDescent="0.2">
      <c r="B60" s="291" t="s">
        <v>348</v>
      </c>
      <c r="C60" s="56">
        <v>1</v>
      </c>
      <c r="D60" s="286">
        <v>572535.88</v>
      </c>
      <c r="E60" s="56">
        <f t="shared" si="9"/>
        <v>572536.88</v>
      </c>
      <c r="F60" s="286">
        <v>572535.88</v>
      </c>
      <c r="G60" s="286">
        <v>572535.88</v>
      </c>
      <c r="H60" s="56">
        <f t="shared" si="10"/>
        <v>572534.88</v>
      </c>
    </row>
    <row r="61" spans="2:8" x14ac:dyDescent="0.2">
      <c r="B61" s="288" t="s">
        <v>349</v>
      </c>
      <c r="C61" s="56">
        <f t="shared" ref="C61:H61" si="12">C62+C63</f>
        <v>0</v>
      </c>
      <c r="D61" s="56">
        <f t="shared" si="12"/>
        <v>0</v>
      </c>
      <c r="E61" s="56">
        <f t="shared" si="12"/>
        <v>0</v>
      </c>
      <c r="F61" s="56">
        <f t="shared" si="12"/>
        <v>0</v>
      </c>
      <c r="G61" s="56">
        <f t="shared" si="12"/>
        <v>0</v>
      </c>
      <c r="H61" s="56">
        <f t="shared" si="12"/>
        <v>0</v>
      </c>
    </row>
    <row r="62" spans="2:8" ht="25.5" x14ac:dyDescent="0.2">
      <c r="B62" s="291" t="s">
        <v>350</v>
      </c>
      <c r="C62" s="56"/>
      <c r="D62" s="286"/>
      <c r="E62" s="56">
        <f t="shared" si="9"/>
        <v>0</v>
      </c>
      <c r="F62" s="286"/>
      <c r="G62" s="286"/>
      <c r="H62" s="56">
        <f t="shared" si="10"/>
        <v>0</v>
      </c>
    </row>
    <row r="63" spans="2:8" x14ac:dyDescent="0.2">
      <c r="B63" s="291" t="s">
        <v>351</v>
      </c>
      <c r="C63" s="56"/>
      <c r="D63" s="286"/>
      <c r="E63" s="56">
        <f t="shared" si="9"/>
        <v>0</v>
      </c>
      <c r="F63" s="286"/>
      <c r="G63" s="286"/>
      <c r="H63" s="56">
        <f t="shared" si="10"/>
        <v>0</v>
      </c>
    </row>
    <row r="64" spans="2:8" ht="38.25" x14ac:dyDescent="0.2">
      <c r="B64" s="288" t="s">
        <v>352</v>
      </c>
      <c r="C64" s="56"/>
      <c r="D64" s="286"/>
      <c r="E64" s="56">
        <f t="shared" si="9"/>
        <v>0</v>
      </c>
      <c r="F64" s="286"/>
      <c r="G64" s="286"/>
      <c r="H64" s="56">
        <f t="shared" si="10"/>
        <v>0</v>
      </c>
    </row>
    <row r="65" spans="2:8" x14ac:dyDescent="0.2">
      <c r="B65" s="300" t="s">
        <v>353</v>
      </c>
      <c r="C65" s="62"/>
      <c r="D65" s="301"/>
      <c r="E65" s="62">
        <f t="shared" si="9"/>
        <v>0</v>
      </c>
      <c r="F65" s="301"/>
      <c r="G65" s="301"/>
      <c r="H65" s="62">
        <f t="shared" si="10"/>
        <v>0</v>
      </c>
    </row>
    <row r="66" spans="2:8" x14ac:dyDescent="0.2">
      <c r="B66" s="292"/>
      <c r="C66" s="56"/>
      <c r="D66" s="299"/>
      <c r="E66" s="56"/>
      <c r="F66" s="299"/>
      <c r="G66" s="299"/>
      <c r="H66" s="56"/>
    </row>
    <row r="67" spans="2:8" ht="25.5" x14ac:dyDescent="0.2">
      <c r="B67" s="293" t="s">
        <v>354</v>
      </c>
      <c r="C67" s="294">
        <f t="shared" ref="C67:H67" si="13">C47+C56+C61+C64+C65</f>
        <v>405499802.82999998</v>
      </c>
      <c r="D67" s="294">
        <f t="shared" si="13"/>
        <v>8194506.2399999993</v>
      </c>
      <c r="E67" s="294">
        <f t="shared" si="13"/>
        <v>413694309.06999999</v>
      </c>
      <c r="F67" s="294">
        <f t="shared" si="13"/>
        <v>323934931.22000003</v>
      </c>
      <c r="G67" s="294">
        <f t="shared" si="13"/>
        <v>323934931.22000003</v>
      </c>
      <c r="H67" s="294">
        <f t="shared" si="13"/>
        <v>-81564871.609999985</v>
      </c>
    </row>
    <row r="68" spans="2:8" x14ac:dyDescent="0.2">
      <c r="B68" s="302"/>
      <c r="C68" s="56"/>
      <c r="D68" s="299"/>
      <c r="E68" s="56"/>
      <c r="F68" s="299"/>
      <c r="G68" s="299"/>
      <c r="H68" s="56"/>
    </row>
    <row r="69" spans="2:8" ht="25.5" x14ac:dyDescent="0.2">
      <c r="B69" s="293" t="s">
        <v>355</v>
      </c>
      <c r="C69" s="294">
        <f t="shared" ref="C69:H69" si="14">C70</f>
        <v>0</v>
      </c>
      <c r="D69" s="294">
        <f t="shared" si="14"/>
        <v>0</v>
      </c>
      <c r="E69" s="294">
        <f t="shared" si="14"/>
        <v>0</v>
      </c>
      <c r="F69" s="294">
        <f t="shared" si="14"/>
        <v>0</v>
      </c>
      <c r="G69" s="294">
        <f t="shared" si="14"/>
        <v>0</v>
      </c>
      <c r="H69" s="294">
        <f t="shared" si="14"/>
        <v>0</v>
      </c>
    </row>
    <row r="70" spans="2:8" x14ac:dyDescent="0.2">
      <c r="B70" s="302" t="s">
        <v>356</v>
      </c>
      <c r="C70" s="56"/>
      <c r="D70" s="286"/>
      <c r="E70" s="56">
        <f>C70+D70</f>
        <v>0</v>
      </c>
      <c r="F70" s="286"/>
      <c r="G70" s="286"/>
      <c r="H70" s="56">
        <f>G70-C70</f>
        <v>0</v>
      </c>
    </row>
    <row r="71" spans="2:8" x14ac:dyDescent="0.2">
      <c r="B71" s="302"/>
      <c r="C71" s="56"/>
      <c r="D71" s="286"/>
      <c r="E71" s="56"/>
      <c r="F71" s="286"/>
      <c r="G71" s="286"/>
      <c r="H71" s="56"/>
    </row>
    <row r="72" spans="2:8" x14ac:dyDescent="0.2">
      <c r="B72" s="293" t="s">
        <v>357</v>
      </c>
      <c r="C72" s="294">
        <f t="shared" ref="C72:H72" si="15">C42+C67+C69</f>
        <v>1454279498.53</v>
      </c>
      <c r="D72" s="294">
        <f t="shared" si="15"/>
        <v>75179104.319999993</v>
      </c>
      <c r="E72" s="294">
        <f t="shared" si="15"/>
        <v>1529458602.8499999</v>
      </c>
      <c r="F72" s="294">
        <f t="shared" si="15"/>
        <v>1098560099.9400001</v>
      </c>
      <c r="G72" s="294">
        <f t="shared" si="15"/>
        <v>1098560099.9400001</v>
      </c>
      <c r="H72" s="294">
        <f t="shared" si="15"/>
        <v>-355719398.58999991</v>
      </c>
    </row>
    <row r="73" spans="2:8" x14ac:dyDescent="0.2">
      <c r="B73" s="302"/>
      <c r="C73" s="56"/>
      <c r="D73" s="286"/>
      <c r="E73" s="56"/>
      <c r="F73" s="286"/>
      <c r="G73" s="286"/>
      <c r="H73" s="56"/>
    </row>
    <row r="74" spans="2:8" x14ac:dyDescent="0.2">
      <c r="B74" s="293" t="s">
        <v>358</v>
      </c>
      <c r="C74" s="56"/>
      <c r="D74" s="286"/>
      <c r="E74" s="56"/>
      <c r="F74" s="286"/>
      <c r="G74" s="286"/>
      <c r="H74" s="56"/>
    </row>
    <row r="75" spans="2:8" ht="25.5" x14ac:dyDescent="0.2">
      <c r="B75" s="302" t="s">
        <v>359</v>
      </c>
      <c r="C75" s="56"/>
      <c r="D75" s="286"/>
      <c r="E75" s="56">
        <f>C75+D75</f>
        <v>0</v>
      </c>
      <c r="F75" s="286"/>
      <c r="G75" s="286"/>
      <c r="H75" s="56">
        <f>G75-C75</f>
        <v>0</v>
      </c>
    </row>
    <row r="76" spans="2:8" ht="25.5" x14ac:dyDescent="0.2">
      <c r="B76" s="302" t="s">
        <v>360</v>
      </c>
      <c r="C76" s="56"/>
      <c r="D76" s="286"/>
      <c r="E76" s="56">
        <f>C76+D76</f>
        <v>0</v>
      </c>
      <c r="F76" s="286"/>
      <c r="G76" s="286"/>
      <c r="H76" s="56">
        <f>G76-C76</f>
        <v>0</v>
      </c>
    </row>
    <row r="77" spans="2:8" ht="25.5" x14ac:dyDescent="0.2">
      <c r="B77" s="293" t="s">
        <v>361</v>
      </c>
      <c r="C77" s="294">
        <f t="shared" ref="C77:H77" si="16">SUM(C75:C76)</f>
        <v>0</v>
      </c>
      <c r="D77" s="294">
        <f t="shared" si="16"/>
        <v>0</v>
      </c>
      <c r="E77" s="294">
        <f t="shared" si="16"/>
        <v>0</v>
      </c>
      <c r="F77" s="294">
        <f t="shared" si="16"/>
        <v>0</v>
      </c>
      <c r="G77" s="294">
        <f t="shared" si="16"/>
        <v>0</v>
      </c>
      <c r="H77" s="294">
        <f t="shared" si="16"/>
        <v>0</v>
      </c>
    </row>
    <row r="78" spans="2:8" ht="13.5" thickBot="1" x14ac:dyDescent="0.25">
      <c r="B78" s="303"/>
      <c r="C78" s="71"/>
      <c r="D78" s="304"/>
      <c r="E78" s="71"/>
      <c r="F78" s="304"/>
      <c r="G78" s="304"/>
      <c r="H78" s="71"/>
    </row>
    <row r="82" spans="2:2" x14ac:dyDescent="0.2">
      <c r="B82" s="305" t="s">
        <v>362</v>
      </c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17B5-66AA-41E9-9A26-9AA2906F03F9}">
  <dimension ref="A1:AW75"/>
  <sheetViews>
    <sheetView workbookViewId="0"/>
  </sheetViews>
  <sheetFormatPr baseColWidth="10" defaultColWidth="9.33203125" defaultRowHeight="10.5" x14ac:dyDescent="0.15"/>
  <cols>
    <col min="1" max="1" width="1.1640625" style="73" customWidth="1"/>
    <col min="2" max="2" width="0.33203125" style="73" customWidth="1"/>
    <col min="3" max="4" width="1.5" style="73" customWidth="1"/>
    <col min="5" max="5" width="35" style="73" customWidth="1"/>
    <col min="6" max="6" width="4.5" style="73" customWidth="1"/>
    <col min="7" max="8" width="1.5" style="73" customWidth="1"/>
    <col min="9" max="9" width="9.83203125" style="73" customWidth="1"/>
    <col min="10" max="10" width="3.6640625" style="73" customWidth="1"/>
    <col min="11" max="11" width="6.6640625" style="73" customWidth="1"/>
    <col min="12" max="12" width="0.33203125" style="73" customWidth="1"/>
    <col min="13" max="13" width="0.1640625" style="73" customWidth="1"/>
    <col min="14" max="14" width="10.6640625" style="73" customWidth="1"/>
    <col min="15" max="15" width="3" style="73" customWidth="1"/>
    <col min="16" max="16" width="3.6640625" style="73" customWidth="1"/>
    <col min="17" max="17" width="9.83203125" style="73" customWidth="1"/>
    <col min="18" max="18" width="3" style="73" customWidth="1"/>
    <col min="19" max="19" width="8.1640625" style="73" customWidth="1"/>
    <col min="20" max="20" width="0.83203125" style="73" customWidth="1"/>
    <col min="21" max="21" width="9.6640625" style="73" customWidth="1"/>
    <col min="22" max="22" width="8.33203125" style="73" customWidth="1"/>
    <col min="23" max="23" width="0.6640625" style="73" customWidth="1"/>
    <col min="24" max="24" width="11.33203125" style="73" customWidth="1"/>
    <col min="25" max="25" width="2.1640625" style="73" customWidth="1"/>
    <col min="26" max="26" width="0.83203125" style="73" customWidth="1"/>
    <col min="27" max="27" width="3.6640625" style="73" customWidth="1"/>
    <col min="28" max="28" width="10.5" style="73" customWidth="1"/>
    <col min="29" max="29" width="0.83203125" style="73" customWidth="1"/>
    <col min="30" max="30" width="0.6640625" style="73" customWidth="1"/>
    <col min="31" max="31" width="1.5" style="73" customWidth="1"/>
    <col min="32" max="32" width="0.83203125" style="73" customWidth="1"/>
    <col min="33" max="33" width="0.6640625" style="73" customWidth="1"/>
    <col min="34" max="34" width="0.1640625" style="73" customWidth="1"/>
    <col min="35" max="36" width="0.6640625" style="73" customWidth="1"/>
    <col min="37" max="37" width="0.83203125" style="73" customWidth="1"/>
    <col min="38" max="38" width="0.1640625" style="73" customWidth="1"/>
    <col min="39" max="39" width="0.5" style="73" customWidth="1"/>
    <col min="40" max="40" width="2.33203125" style="73" customWidth="1"/>
    <col min="41" max="41" width="0.6640625" style="73" customWidth="1"/>
    <col min="42" max="43" width="3" style="73" customWidth="1"/>
    <col min="44" max="44" width="1.5" style="73" customWidth="1"/>
    <col min="45" max="45" width="2.33203125" style="73" customWidth="1"/>
    <col min="46" max="46" width="1.83203125" style="73" customWidth="1"/>
    <col min="47" max="47" width="0.33203125" style="73" customWidth="1"/>
    <col min="48" max="48" width="1.5" style="73" customWidth="1"/>
    <col min="49" max="49" width="4.5" style="73" customWidth="1"/>
    <col min="50" max="16384" width="9.33203125" style="73"/>
  </cols>
  <sheetData>
    <row r="1" spans="1:47" ht="16.5" customHeight="1" x14ac:dyDescent="0.15">
      <c r="F1" s="74"/>
      <c r="G1" s="74"/>
      <c r="H1" s="74"/>
      <c r="I1" s="74"/>
      <c r="J1" s="75" t="s">
        <v>0</v>
      </c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7" ht="8.65" customHeight="1" x14ac:dyDescent="0.15">
      <c r="A2" s="145"/>
      <c r="B2" s="145"/>
      <c r="C2" s="145"/>
      <c r="D2" s="145"/>
      <c r="E2" s="145"/>
      <c r="F2" s="145"/>
      <c r="G2" s="145"/>
      <c r="H2" s="145"/>
      <c r="I2" s="145"/>
      <c r="J2" s="75" t="s">
        <v>2</v>
      </c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7" ht="0.75" customHeight="1" x14ac:dyDescent="0.15">
      <c r="A3" s="145"/>
      <c r="B3" s="145"/>
      <c r="C3" s="145"/>
      <c r="D3" s="145"/>
      <c r="E3" s="145"/>
      <c r="F3" s="145"/>
      <c r="G3" s="145"/>
      <c r="H3" s="145"/>
      <c r="I3" s="145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5" t="s">
        <v>2</v>
      </c>
      <c r="AG3" s="75"/>
      <c r="AH3" s="75"/>
      <c r="AI3" s="75"/>
      <c r="AJ3" s="75"/>
      <c r="AK3" s="75"/>
      <c r="AL3" s="75"/>
      <c r="AM3" s="75"/>
      <c r="AN3" s="75"/>
      <c r="AO3" s="75"/>
    </row>
    <row r="4" spans="1:47" ht="0.75" customHeight="1" x14ac:dyDescent="0.15">
      <c r="A4" s="145"/>
      <c r="B4" s="145"/>
      <c r="C4" s="145"/>
      <c r="D4" s="145"/>
      <c r="E4" s="145"/>
      <c r="F4" s="145"/>
      <c r="G4" s="145"/>
      <c r="H4" s="145"/>
      <c r="I4" s="145"/>
      <c r="J4" s="78" t="s">
        <v>242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 t="s">
        <v>2</v>
      </c>
    </row>
    <row r="5" spans="1:47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47" ht="2.1" customHeight="1" x14ac:dyDescent="0.15">
      <c r="A6" s="145"/>
      <c r="B6" s="145"/>
      <c r="C6" s="145"/>
      <c r="D6" s="145"/>
      <c r="E6" s="145"/>
      <c r="F6" s="145"/>
      <c r="G6" s="145"/>
      <c r="H6" s="145"/>
      <c r="I6" s="145"/>
      <c r="J6" s="78" t="s">
        <v>2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82" t="s">
        <v>130</v>
      </c>
      <c r="AA6" s="82"/>
      <c r="AB6" s="82"/>
      <c r="AC6" s="82"/>
      <c r="AD6" s="82"/>
      <c r="AE6" s="82"/>
      <c r="AF6" s="82"/>
      <c r="AG6" s="82"/>
      <c r="AH6" s="80" t="s">
        <v>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7" ht="5.0999999999999996" customHeight="1" x14ac:dyDescent="0.15">
      <c r="A7" s="80" t="s">
        <v>2</v>
      </c>
      <c r="B7" s="80"/>
      <c r="C7" s="80"/>
      <c r="D7" s="81"/>
      <c r="E7" s="81"/>
      <c r="F7" s="81"/>
      <c r="G7" s="81"/>
      <c r="H7" s="81"/>
      <c r="I7" s="81"/>
      <c r="J7" s="81"/>
      <c r="K7" s="78" t="s">
        <v>2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2"/>
      <c r="AA7" s="82"/>
      <c r="AB7" s="82"/>
      <c r="AC7" s="82"/>
      <c r="AD7" s="82"/>
      <c r="AE7" s="82"/>
      <c r="AF7" s="82"/>
      <c r="AG7" s="82"/>
      <c r="AH7" s="80"/>
      <c r="AI7" s="83"/>
      <c r="AJ7" s="83"/>
      <c r="AK7" s="83"/>
      <c r="AL7" s="83"/>
      <c r="AM7" s="83"/>
      <c r="AN7" s="83"/>
      <c r="AO7" s="83"/>
      <c r="AP7" s="83"/>
      <c r="AQ7" s="83"/>
      <c r="AR7" s="83"/>
    </row>
    <row r="8" spans="1:47" ht="12" customHeight="1" x14ac:dyDescent="0.15">
      <c r="A8" s="80"/>
      <c r="B8" s="80"/>
      <c r="C8" s="80"/>
      <c r="D8" s="81"/>
      <c r="E8" s="81"/>
      <c r="F8" s="81"/>
      <c r="G8" s="81"/>
      <c r="H8" s="81"/>
      <c r="I8" s="81"/>
      <c r="J8" s="84" t="s">
        <v>3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2"/>
      <c r="AF8" s="82"/>
      <c r="AG8" s="82"/>
      <c r="AH8" s="80"/>
      <c r="AI8" s="83"/>
      <c r="AJ8" s="83"/>
      <c r="AK8" s="83"/>
      <c r="AL8" s="83"/>
      <c r="AM8" s="83"/>
      <c r="AN8" s="83"/>
      <c r="AO8" s="83"/>
      <c r="AP8" s="83"/>
      <c r="AQ8" s="83"/>
      <c r="AR8" s="83"/>
    </row>
    <row r="9" spans="1:47" ht="3.6" customHeight="1" x14ac:dyDescent="0.15">
      <c r="A9" s="80"/>
      <c r="B9" s="80"/>
      <c r="C9" s="80"/>
      <c r="D9" s="81"/>
      <c r="E9" s="81"/>
      <c r="F9" s="81"/>
      <c r="G9" s="81"/>
      <c r="H9" s="81"/>
      <c r="I9" s="8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2"/>
      <c r="AF9" s="82"/>
      <c r="AG9" s="82"/>
      <c r="AH9" s="80"/>
      <c r="AI9" s="83"/>
      <c r="AJ9" s="83"/>
      <c r="AK9" s="83"/>
      <c r="AL9" s="83"/>
      <c r="AM9" s="83"/>
      <c r="AN9" s="83"/>
      <c r="AO9" s="83"/>
      <c r="AP9" s="83"/>
      <c r="AQ9" s="83"/>
      <c r="AR9" s="83"/>
    </row>
    <row r="10" spans="1:47" ht="2.1" customHeight="1" x14ac:dyDescent="0.15">
      <c r="A10" s="80"/>
      <c r="B10" s="80"/>
      <c r="C10" s="80"/>
      <c r="D10" s="81"/>
      <c r="E10" s="81"/>
      <c r="F10" s="81"/>
      <c r="G10" s="81"/>
      <c r="H10" s="81"/>
      <c r="I10" s="8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2"/>
      <c r="AF10" s="82"/>
      <c r="AG10" s="82"/>
      <c r="AH10" s="80"/>
      <c r="AI10" s="83"/>
      <c r="AJ10" s="83"/>
      <c r="AK10" s="83"/>
      <c r="AL10" s="83"/>
      <c r="AM10" s="83"/>
      <c r="AN10" s="83"/>
      <c r="AO10" s="83"/>
      <c r="AP10" s="83"/>
      <c r="AQ10" s="83"/>
      <c r="AR10" s="83"/>
    </row>
    <row r="11" spans="1:47" ht="2.1" customHeight="1" x14ac:dyDescent="0.15">
      <c r="D11" s="85" t="s">
        <v>2</v>
      </c>
      <c r="E11" s="85"/>
      <c r="F11" s="85"/>
      <c r="G11" s="85"/>
      <c r="H11" s="86" t="s">
        <v>2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7" t="s">
        <v>2</v>
      </c>
      <c r="AF11" s="87"/>
      <c r="AG11" s="87"/>
      <c r="AH11" s="80"/>
      <c r="AI11" s="210"/>
      <c r="AJ11" s="87"/>
      <c r="AK11" s="87"/>
      <c r="AL11" s="87"/>
      <c r="AM11" s="87"/>
      <c r="AN11" s="87"/>
      <c r="AO11" s="87"/>
      <c r="AP11" s="87"/>
    </row>
    <row r="12" spans="1:47" ht="5.0999999999999996" customHeight="1" x14ac:dyDescent="0.15">
      <c r="D12" s="85"/>
      <c r="E12" s="85"/>
      <c r="F12" s="85"/>
      <c r="G12" s="8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87"/>
      <c r="AG12" s="87"/>
      <c r="AH12" s="80"/>
      <c r="AI12" s="87"/>
      <c r="AJ12" s="87"/>
      <c r="AK12" s="87"/>
      <c r="AL12" s="87"/>
      <c r="AM12" s="87"/>
      <c r="AN12" s="87"/>
      <c r="AO12" s="87"/>
      <c r="AP12" s="87"/>
    </row>
    <row r="13" spans="1:47" ht="2.4500000000000002" customHeight="1" x14ac:dyDescent="0.15">
      <c r="D13" s="85"/>
      <c r="E13" s="85"/>
      <c r="F13" s="85"/>
      <c r="G13" s="8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87"/>
      <c r="AG13" s="87"/>
      <c r="AH13" s="80"/>
      <c r="AI13" s="87"/>
      <c r="AJ13" s="87"/>
      <c r="AK13" s="87"/>
      <c r="AL13" s="87"/>
      <c r="AM13" s="87"/>
      <c r="AN13" s="87"/>
      <c r="AO13" s="87"/>
      <c r="AP13" s="87"/>
    </row>
    <row r="14" spans="1:47" ht="1.9" customHeight="1" x14ac:dyDescent="0.15">
      <c r="D14" s="85"/>
      <c r="E14" s="85"/>
      <c r="F14" s="85"/>
      <c r="G14" s="85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87"/>
      <c r="AG14" s="87"/>
      <c r="AH14" s="87" t="s">
        <v>2</v>
      </c>
      <c r="AI14" s="87"/>
      <c r="AJ14" s="87"/>
      <c r="AK14" s="87"/>
      <c r="AL14" s="87"/>
      <c r="AM14" s="87"/>
      <c r="AN14" s="87"/>
      <c r="AO14" s="87"/>
      <c r="AP14" s="87"/>
    </row>
    <row r="15" spans="1:47" ht="2.1" customHeight="1" x14ac:dyDescent="0.15"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211"/>
      <c r="AF15" s="211"/>
      <c r="AG15" s="211"/>
      <c r="AH15" s="211"/>
      <c r="AI15" s="87"/>
      <c r="AJ15" s="87"/>
      <c r="AK15" s="87"/>
      <c r="AL15" s="87"/>
      <c r="AM15" s="87"/>
      <c r="AN15" s="87"/>
      <c r="AO15" s="87"/>
      <c r="AP15" s="87"/>
    </row>
    <row r="16" spans="1:47" ht="1.5" customHeight="1" x14ac:dyDescent="0.15">
      <c r="A16" s="140" t="s">
        <v>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</row>
    <row r="17" spans="1:47" ht="6.95" customHeight="1" x14ac:dyDescent="0.15">
      <c r="A17" s="212" t="s">
        <v>243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4"/>
      <c r="M17" s="214"/>
      <c r="N17" s="215" t="s">
        <v>20</v>
      </c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7"/>
    </row>
    <row r="18" spans="1:47" ht="6.95" customHeight="1" x14ac:dyDescent="0.15">
      <c r="A18" s="218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20"/>
      <c r="M18" s="220"/>
      <c r="N18" s="221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3"/>
    </row>
    <row r="19" spans="1:47" ht="12" customHeight="1" x14ac:dyDescent="0.2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24"/>
      <c r="M19" s="224"/>
      <c r="N19" s="225" t="s">
        <v>136</v>
      </c>
      <c r="O19" s="225"/>
      <c r="P19" s="225"/>
      <c r="Q19" s="226" t="s">
        <v>244</v>
      </c>
      <c r="R19" s="226"/>
      <c r="S19" s="226"/>
      <c r="T19" s="214"/>
      <c r="U19" s="225" t="s">
        <v>137</v>
      </c>
      <c r="V19" s="225"/>
      <c r="W19" s="214"/>
      <c r="X19" s="225" t="s">
        <v>25</v>
      </c>
      <c r="Y19" s="225"/>
      <c r="Z19" s="225"/>
      <c r="AA19" s="225"/>
      <c r="AB19" s="225" t="s">
        <v>138</v>
      </c>
      <c r="AC19" s="225"/>
      <c r="AD19" s="225"/>
      <c r="AE19" s="225"/>
      <c r="AF19" s="225"/>
      <c r="AG19" s="225"/>
      <c r="AH19" s="225"/>
      <c r="AI19" s="225"/>
      <c r="AJ19" s="227"/>
      <c r="AK19" s="228"/>
      <c r="AL19" s="229"/>
      <c r="AM19" s="228"/>
      <c r="AN19" s="228"/>
      <c r="AO19" s="228"/>
      <c r="AP19" s="228"/>
      <c r="AQ19" s="228"/>
      <c r="AR19" s="228"/>
      <c r="AS19" s="228"/>
      <c r="AT19" s="230"/>
    </row>
    <row r="20" spans="1:47" ht="2.25" customHeight="1" x14ac:dyDescent="0.15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24"/>
      <c r="M20" s="224"/>
      <c r="N20" s="220"/>
      <c r="O20" s="220"/>
      <c r="P20" s="220"/>
      <c r="Q20" s="231"/>
      <c r="R20" s="231"/>
      <c r="S20" s="231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32"/>
      <c r="AM20" s="220"/>
      <c r="AN20" s="220"/>
      <c r="AO20" s="220"/>
      <c r="AP20" s="220"/>
      <c r="AQ20" s="220"/>
      <c r="AR20" s="220"/>
      <c r="AS20" s="220"/>
      <c r="AT20" s="230"/>
    </row>
    <row r="21" spans="1:47" ht="10.5" customHeight="1" x14ac:dyDescent="0.15">
      <c r="A21" s="218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24"/>
      <c r="M21" s="224"/>
      <c r="N21" s="220"/>
      <c r="O21" s="220"/>
      <c r="P21" s="220"/>
      <c r="Q21" s="231"/>
      <c r="R21" s="231"/>
      <c r="S21" s="231"/>
      <c r="T21" s="220"/>
      <c r="U21" s="220"/>
      <c r="V21" s="233" t="s">
        <v>141</v>
      </c>
      <c r="W21" s="233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32"/>
      <c r="AM21" s="220"/>
      <c r="AN21" s="220"/>
      <c r="AO21" s="233" t="s">
        <v>144</v>
      </c>
      <c r="AP21" s="233"/>
      <c r="AQ21" s="233"/>
      <c r="AR21" s="233"/>
      <c r="AS21" s="233"/>
      <c r="AT21" s="230"/>
    </row>
    <row r="22" spans="1:47" ht="0.75" customHeight="1" x14ac:dyDescent="0.15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24"/>
      <c r="M22" s="224"/>
      <c r="N22" s="220"/>
      <c r="O22" s="220"/>
      <c r="P22" s="220"/>
      <c r="Q22" s="234" t="s">
        <v>2</v>
      </c>
      <c r="R22" s="235" t="s">
        <v>140</v>
      </c>
      <c r="S22" s="234" t="s">
        <v>2</v>
      </c>
      <c r="T22" s="220"/>
      <c r="U22" s="220"/>
      <c r="V22" s="233"/>
      <c r="W22" s="233"/>
      <c r="X22" s="220"/>
      <c r="Y22" s="235" t="s">
        <v>142</v>
      </c>
      <c r="Z22" s="235"/>
      <c r="AA22" s="220"/>
      <c r="AB22" s="220"/>
      <c r="AC22" s="220"/>
      <c r="AD22" s="235" t="s">
        <v>143</v>
      </c>
      <c r="AE22" s="235"/>
      <c r="AF22" s="235"/>
      <c r="AG22" s="220"/>
      <c r="AH22" s="220"/>
      <c r="AI22" s="220"/>
      <c r="AJ22" s="220"/>
      <c r="AK22" s="220"/>
      <c r="AL22" s="232"/>
      <c r="AM22" s="220"/>
      <c r="AN22" s="220"/>
      <c r="AO22" s="233"/>
      <c r="AP22" s="233"/>
      <c r="AQ22" s="233"/>
      <c r="AR22" s="233"/>
      <c r="AS22" s="233"/>
      <c r="AT22" s="230"/>
    </row>
    <row r="23" spans="1:47" ht="11.25" customHeight="1" x14ac:dyDescent="0.2">
      <c r="A23" s="236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8"/>
      <c r="M23" s="238"/>
      <c r="N23" s="239"/>
      <c r="O23" s="240" t="s">
        <v>139</v>
      </c>
      <c r="P23" s="239"/>
      <c r="Q23" s="241"/>
      <c r="R23" s="242"/>
      <c r="S23" s="241"/>
      <c r="T23" s="239"/>
      <c r="U23" s="239"/>
      <c r="V23" s="243"/>
      <c r="W23" s="243"/>
      <c r="X23" s="239"/>
      <c r="Y23" s="242"/>
      <c r="Z23" s="242"/>
      <c r="AA23" s="239"/>
      <c r="AB23" s="239"/>
      <c r="AC23" s="239"/>
      <c r="AD23" s="242"/>
      <c r="AE23" s="242"/>
      <c r="AF23" s="242"/>
      <c r="AG23" s="239"/>
      <c r="AH23" s="239"/>
      <c r="AI23" s="239"/>
      <c r="AJ23" s="239"/>
      <c r="AK23" s="239"/>
      <c r="AL23" s="244"/>
      <c r="AM23" s="239"/>
      <c r="AN23" s="239"/>
      <c r="AO23" s="243"/>
      <c r="AP23" s="243"/>
      <c r="AQ23" s="243"/>
      <c r="AR23" s="243"/>
      <c r="AS23" s="243"/>
      <c r="AT23" s="245"/>
    </row>
    <row r="24" spans="1:47" ht="10.5" customHeight="1" x14ac:dyDescent="0.2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</row>
    <row r="25" spans="1:47" ht="2.85" customHeight="1" x14ac:dyDescent="0.2">
      <c r="O25" s="247"/>
      <c r="R25" s="247"/>
      <c r="V25" s="247"/>
      <c r="W25" s="247"/>
      <c r="Y25" s="247"/>
      <c r="Z25" s="247"/>
      <c r="AD25" s="247"/>
      <c r="AE25" s="247"/>
      <c r="AF25" s="247"/>
      <c r="AL25" s="80"/>
      <c r="AO25" s="247"/>
      <c r="AP25" s="247"/>
      <c r="AQ25" s="247"/>
      <c r="AR25" s="247"/>
      <c r="AS25" s="247"/>
    </row>
    <row r="26" spans="1:47" ht="0.75" customHeight="1" x14ac:dyDescent="0.15">
      <c r="O26" s="247"/>
      <c r="R26" s="247"/>
      <c r="Y26" s="247"/>
      <c r="Z26" s="247"/>
      <c r="AD26" s="247"/>
      <c r="AE26" s="247"/>
      <c r="AF26" s="247"/>
      <c r="AL26" s="80"/>
    </row>
    <row r="27" spans="1:47" ht="0.75" customHeight="1" x14ac:dyDescent="0.15">
      <c r="O27" s="247"/>
      <c r="AL27" s="80"/>
    </row>
    <row r="28" spans="1:47" ht="0.6" customHeight="1" x14ac:dyDescent="0.15">
      <c r="A28" s="140" t="s">
        <v>2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80"/>
      <c r="M28" s="80"/>
      <c r="N28" s="8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80"/>
      <c r="AL28" s="80"/>
      <c r="AM28" s="80"/>
      <c r="AN28" s="80"/>
      <c r="AO28" s="140"/>
      <c r="AP28" s="140"/>
      <c r="AQ28" s="140"/>
      <c r="AR28" s="140"/>
      <c r="AS28" s="140"/>
      <c r="AT28" s="140"/>
      <c r="AU28" s="140"/>
    </row>
    <row r="29" spans="1:47" ht="1.35" customHeight="1" x14ac:dyDescent="0.15">
      <c r="AL29" s="248" t="s">
        <v>2</v>
      </c>
    </row>
    <row r="30" spans="1:47" ht="10.9" customHeight="1" x14ac:dyDescent="0.15">
      <c r="A30" s="249" t="s">
        <v>245</v>
      </c>
      <c r="B30" s="249"/>
      <c r="C30" s="249"/>
      <c r="D30" s="249"/>
      <c r="E30" s="249"/>
      <c r="F30" s="249"/>
      <c r="G30" s="249"/>
      <c r="H30" s="249"/>
    </row>
    <row r="31" spans="1:47" ht="2.85" customHeight="1" x14ac:dyDescent="0.15">
      <c r="A31" s="250" t="s">
        <v>2</v>
      </c>
      <c r="B31" s="249" t="s">
        <v>246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</row>
    <row r="32" spans="1:47" ht="21.75" customHeight="1" x14ac:dyDescent="0.15"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2:48" ht="10.9" customHeight="1" x14ac:dyDescent="0.15">
      <c r="E33" s="251" t="s">
        <v>247</v>
      </c>
      <c r="F33" s="252" t="s">
        <v>2</v>
      </c>
      <c r="G33" s="104" t="s">
        <v>2</v>
      </c>
      <c r="H33" s="104"/>
      <c r="I33" s="104"/>
      <c r="J33" s="104"/>
      <c r="K33" s="104"/>
      <c r="N33" s="105">
        <v>0</v>
      </c>
      <c r="O33" s="105"/>
      <c r="P33" s="105"/>
      <c r="Q33" s="105">
        <v>0</v>
      </c>
      <c r="R33" s="105"/>
      <c r="S33" s="105"/>
      <c r="T33" s="105">
        <v>0</v>
      </c>
      <c r="U33" s="105"/>
      <c r="V33" s="105"/>
      <c r="W33" s="105"/>
      <c r="X33" s="105">
        <v>0</v>
      </c>
      <c r="Y33" s="105"/>
      <c r="Z33" s="105"/>
      <c r="AA33" s="105"/>
      <c r="AB33" s="105">
        <v>0</v>
      </c>
      <c r="AC33" s="105"/>
      <c r="AD33" s="105"/>
      <c r="AE33" s="105"/>
      <c r="AF33" s="105"/>
      <c r="AG33" s="105"/>
      <c r="AH33" s="105"/>
      <c r="AI33" s="105"/>
      <c r="AJ33" s="105"/>
      <c r="AN33" s="105">
        <v>0</v>
      </c>
      <c r="AO33" s="105"/>
      <c r="AP33" s="105"/>
      <c r="AQ33" s="105"/>
      <c r="AR33" s="105"/>
      <c r="AS33" s="105"/>
      <c r="AT33" s="105"/>
      <c r="AU33" s="105"/>
      <c r="AV33" s="105"/>
    </row>
    <row r="34" spans="2:48" ht="8.25" customHeight="1" x14ac:dyDescent="0.15">
      <c r="E34" s="251" t="s">
        <v>248</v>
      </c>
      <c r="F34" s="252" t="s">
        <v>2</v>
      </c>
      <c r="G34" s="104" t="s">
        <v>2</v>
      </c>
      <c r="H34" s="104"/>
      <c r="I34" s="104"/>
      <c r="J34" s="104"/>
      <c r="K34" s="104"/>
      <c r="N34" s="105">
        <v>0</v>
      </c>
      <c r="O34" s="105"/>
      <c r="P34" s="105"/>
      <c r="Q34" s="105">
        <v>0</v>
      </c>
      <c r="R34" s="105"/>
      <c r="S34" s="105"/>
      <c r="T34" s="105">
        <v>0</v>
      </c>
      <c r="U34" s="105"/>
      <c r="V34" s="105"/>
      <c r="W34" s="105"/>
      <c r="X34" s="105">
        <v>0</v>
      </c>
      <c r="Y34" s="105"/>
      <c r="Z34" s="105"/>
      <c r="AA34" s="105"/>
      <c r="AB34" s="105">
        <v>0</v>
      </c>
      <c r="AC34" s="105"/>
      <c r="AD34" s="105"/>
      <c r="AE34" s="105"/>
      <c r="AF34" s="105"/>
      <c r="AG34" s="105"/>
      <c r="AH34" s="105"/>
      <c r="AI34" s="105"/>
      <c r="AJ34" s="105"/>
      <c r="AN34" s="105">
        <v>0</v>
      </c>
      <c r="AO34" s="105"/>
      <c r="AP34" s="105"/>
      <c r="AQ34" s="105"/>
      <c r="AR34" s="105"/>
      <c r="AS34" s="105"/>
      <c r="AT34" s="105"/>
      <c r="AU34" s="105"/>
      <c r="AV34" s="105"/>
    </row>
    <row r="35" spans="2:48" ht="2.85" customHeight="1" x14ac:dyDescent="0.15">
      <c r="B35" s="249" t="s">
        <v>249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N35" s="105"/>
      <c r="AO35" s="105"/>
      <c r="AP35" s="105"/>
      <c r="AQ35" s="105"/>
      <c r="AR35" s="105"/>
      <c r="AS35" s="105"/>
      <c r="AT35" s="105"/>
      <c r="AU35" s="105"/>
      <c r="AV35" s="105"/>
    </row>
    <row r="36" spans="2:48" ht="7.7" customHeight="1" x14ac:dyDescent="0.15"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</row>
    <row r="37" spans="2:48" ht="10.9" customHeight="1" x14ac:dyDescent="0.15">
      <c r="E37" s="251" t="s">
        <v>250</v>
      </c>
      <c r="F37" s="252" t="s">
        <v>2</v>
      </c>
      <c r="G37" s="104" t="s">
        <v>2</v>
      </c>
      <c r="H37" s="104"/>
      <c r="I37" s="104"/>
      <c r="J37" s="104"/>
      <c r="K37" s="104"/>
      <c r="N37" s="105">
        <v>1648813351.72</v>
      </c>
      <c r="O37" s="105"/>
      <c r="P37" s="105"/>
      <c r="Q37" s="105">
        <v>75179104.319999993</v>
      </c>
      <c r="R37" s="105"/>
      <c r="S37" s="105"/>
      <c r="T37" s="105">
        <v>1723992456.04</v>
      </c>
      <c r="U37" s="105"/>
      <c r="V37" s="105"/>
      <c r="W37" s="105"/>
      <c r="X37" s="105">
        <v>278841816.70999998</v>
      </c>
      <c r="Y37" s="105"/>
      <c r="Z37" s="105"/>
      <c r="AA37" s="105"/>
      <c r="AB37" s="105">
        <v>279515194.07999998</v>
      </c>
      <c r="AC37" s="105"/>
      <c r="AD37" s="105"/>
      <c r="AE37" s="105"/>
      <c r="AF37" s="105"/>
      <c r="AG37" s="105"/>
      <c r="AH37" s="105"/>
      <c r="AI37" s="105"/>
      <c r="AJ37" s="105"/>
      <c r="AN37" s="105">
        <v>1445150639.3299999</v>
      </c>
      <c r="AO37" s="105"/>
      <c r="AP37" s="105"/>
      <c r="AQ37" s="105"/>
      <c r="AR37" s="105"/>
      <c r="AS37" s="105"/>
      <c r="AT37" s="105"/>
      <c r="AU37" s="105"/>
      <c r="AV37" s="105"/>
    </row>
    <row r="38" spans="2:48" ht="10.9" customHeight="1" x14ac:dyDescent="0.15">
      <c r="E38" s="251" t="s">
        <v>251</v>
      </c>
      <c r="F38" s="252" t="s">
        <v>2</v>
      </c>
      <c r="G38" s="104" t="s">
        <v>2</v>
      </c>
      <c r="H38" s="104"/>
      <c r="I38" s="104"/>
      <c r="J38" s="104"/>
      <c r="K38" s="104"/>
      <c r="N38" s="105">
        <v>0</v>
      </c>
      <c r="O38" s="105"/>
      <c r="P38" s="105"/>
      <c r="Q38" s="105">
        <v>0</v>
      </c>
      <c r="R38" s="105"/>
      <c r="S38" s="105"/>
      <c r="T38" s="105">
        <v>0</v>
      </c>
      <c r="U38" s="105"/>
      <c r="V38" s="105"/>
      <c r="W38" s="105"/>
      <c r="X38" s="105">
        <v>0</v>
      </c>
      <c r="Y38" s="105"/>
      <c r="Z38" s="105"/>
      <c r="AA38" s="105"/>
      <c r="AB38" s="105">
        <v>0</v>
      </c>
      <c r="AC38" s="105"/>
      <c r="AD38" s="105"/>
      <c r="AE38" s="105"/>
      <c r="AF38" s="105"/>
      <c r="AG38" s="105"/>
      <c r="AH38" s="105"/>
      <c r="AI38" s="105"/>
      <c r="AJ38" s="105"/>
      <c r="AN38" s="105">
        <v>0</v>
      </c>
      <c r="AO38" s="105"/>
      <c r="AP38" s="105"/>
      <c r="AQ38" s="105"/>
      <c r="AR38" s="105"/>
      <c r="AS38" s="105"/>
      <c r="AT38" s="105"/>
      <c r="AU38" s="105"/>
      <c r="AV38" s="105"/>
    </row>
    <row r="39" spans="2:48" ht="10.9" customHeight="1" x14ac:dyDescent="0.15">
      <c r="E39" s="251" t="s">
        <v>252</v>
      </c>
      <c r="F39" s="252" t="s">
        <v>2</v>
      </c>
      <c r="G39" s="104" t="s">
        <v>2</v>
      </c>
      <c r="H39" s="104"/>
      <c r="I39" s="104"/>
      <c r="J39" s="104"/>
      <c r="K39" s="104"/>
      <c r="N39" s="105">
        <v>0</v>
      </c>
      <c r="O39" s="105"/>
      <c r="P39" s="105"/>
      <c r="Q39" s="105">
        <v>0</v>
      </c>
      <c r="R39" s="105"/>
      <c r="S39" s="105"/>
      <c r="T39" s="105">
        <v>0</v>
      </c>
      <c r="U39" s="105"/>
      <c r="V39" s="105"/>
      <c r="W39" s="105"/>
      <c r="X39" s="105">
        <v>0</v>
      </c>
      <c r="Y39" s="105"/>
      <c r="Z39" s="105"/>
      <c r="AA39" s="105"/>
      <c r="AB39" s="105">
        <v>0</v>
      </c>
      <c r="AC39" s="105"/>
      <c r="AD39" s="105"/>
      <c r="AE39" s="105"/>
      <c r="AF39" s="105"/>
      <c r="AG39" s="105"/>
      <c r="AH39" s="105"/>
      <c r="AI39" s="105"/>
      <c r="AJ39" s="105"/>
      <c r="AN39" s="105">
        <v>0</v>
      </c>
      <c r="AO39" s="105"/>
      <c r="AP39" s="105"/>
      <c r="AQ39" s="105"/>
      <c r="AR39" s="105"/>
      <c r="AS39" s="105"/>
      <c r="AT39" s="105"/>
      <c r="AU39" s="105"/>
      <c r="AV39" s="105"/>
    </row>
    <row r="40" spans="2:48" ht="10.9" customHeight="1" x14ac:dyDescent="0.15">
      <c r="E40" s="251" t="s">
        <v>253</v>
      </c>
      <c r="F40" s="252" t="s">
        <v>2</v>
      </c>
      <c r="G40" s="104" t="s">
        <v>2</v>
      </c>
      <c r="H40" s="104"/>
      <c r="I40" s="104"/>
      <c r="J40" s="104"/>
      <c r="K40" s="104"/>
      <c r="N40" s="105">
        <v>0</v>
      </c>
      <c r="O40" s="105"/>
      <c r="P40" s="105"/>
      <c r="Q40" s="105">
        <v>0</v>
      </c>
      <c r="R40" s="105"/>
      <c r="S40" s="105"/>
      <c r="T40" s="105">
        <v>0</v>
      </c>
      <c r="U40" s="105"/>
      <c r="V40" s="105"/>
      <c r="W40" s="105"/>
      <c r="X40" s="105">
        <v>0</v>
      </c>
      <c r="Y40" s="105"/>
      <c r="Z40" s="105"/>
      <c r="AA40" s="105"/>
      <c r="AB40" s="105">
        <v>0</v>
      </c>
      <c r="AC40" s="105"/>
      <c r="AD40" s="105"/>
      <c r="AE40" s="105"/>
      <c r="AF40" s="105"/>
      <c r="AG40" s="105"/>
      <c r="AH40" s="105"/>
      <c r="AI40" s="105"/>
      <c r="AJ40" s="105"/>
      <c r="AN40" s="105">
        <v>0</v>
      </c>
      <c r="AO40" s="105"/>
      <c r="AP40" s="105"/>
      <c r="AQ40" s="105"/>
      <c r="AR40" s="105"/>
      <c r="AS40" s="105"/>
      <c r="AT40" s="105"/>
      <c r="AU40" s="105"/>
      <c r="AV40" s="105"/>
    </row>
    <row r="41" spans="2:48" ht="10.9" customHeight="1" x14ac:dyDescent="0.15">
      <c r="E41" s="251" t="s">
        <v>254</v>
      </c>
      <c r="F41" s="252" t="s">
        <v>2</v>
      </c>
      <c r="G41" s="104" t="s">
        <v>2</v>
      </c>
      <c r="H41" s="104"/>
      <c r="I41" s="104"/>
      <c r="J41" s="104"/>
      <c r="K41" s="104"/>
      <c r="N41" s="105">
        <v>0</v>
      </c>
      <c r="O41" s="105"/>
      <c r="P41" s="105"/>
      <c r="Q41" s="105">
        <v>0</v>
      </c>
      <c r="R41" s="105"/>
      <c r="S41" s="105"/>
      <c r="T41" s="105">
        <v>0</v>
      </c>
      <c r="U41" s="105"/>
      <c r="V41" s="105"/>
      <c r="W41" s="105"/>
      <c r="X41" s="105">
        <v>0</v>
      </c>
      <c r="Y41" s="105"/>
      <c r="Z41" s="105"/>
      <c r="AA41" s="105"/>
      <c r="AB41" s="105">
        <v>0</v>
      </c>
      <c r="AC41" s="105"/>
      <c r="AD41" s="105"/>
      <c r="AE41" s="105"/>
      <c r="AF41" s="105"/>
      <c r="AG41" s="105"/>
      <c r="AH41" s="105"/>
      <c r="AI41" s="105"/>
      <c r="AJ41" s="105"/>
      <c r="AN41" s="105">
        <v>0</v>
      </c>
      <c r="AO41" s="105"/>
      <c r="AP41" s="105"/>
      <c r="AQ41" s="105"/>
      <c r="AR41" s="105"/>
      <c r="AS41" s="105"/>
      <c r="AT41" s="105"/>
      <c r="AU41" s="105"/>
      <c r="AV41" s="105"/>
    </row>
    <row r="42" spans="2:48" ht="10.9" customHeight="1" x14ac:dyDescent="0.15">
      <c r="E42" s="251" t="s">
        <v>255</v>
      </c>
      <c r="F42" s="252" t="s">
        <v>2</v>
      </c>
      <c r="G42" s="104" t="s">
        <v>2</v>
      </c>
      <c r="H42" s="104"/>
      <c r="I42" s="104"/>
      <c r="J42" s="104"/>
      <c r="K42" s="104"/>
      <c r="N42" s="105">
        <v>0</v>
      </c>
      <c r="O42" s="105"/>
      <c r="P42" s="105"/>
      <c r="Q42" s="105">
        <v>0</v>
      </c>
      <c r="R42" s="105"/>
      <c r="S42" s="105"/>
      <c r="T42" s="105">
        <v>0</v>
      </c>
      <c r="U42" s="105"/>
      <c r="V42" s="105"/>
      <c r="W42" s="105"/>
      <c r="X42" s="105">
        <v>0</v>
      </c>
      <c r="Y42" s="105"/>
      <c r="Z42" s="105"/>
      <c r="AA42" s="105"/>
      <c r="AB42" s="105">
        <v>0</v>
      </c>
      <c r="AC42" s="105"/>
      <c r="AD42" s="105"/>
      <c r="AE42" s="105"/>
      <c r="AF42" s="105"/>
      <c r="AG42" s="105"/>
      <c r="AH42" s="105"/>
      <c r="AI42" s="105"/>
      <c r="AJ42" s="105"/>
      <c r="AN42" s="105">
        <v>0</v>
      </c>
      <c r="AO42" s="105"/>
      <c r="AP42" s="105"/>
      <c r="AQ42" s="105"/>
      <c r="AR42" s="105"/>
      <c r="AS42" s="105"/>
      <c r="AT42" s="105"/>
      <c r="AU42" s="105"/>
      <c r="AV42" s="105"/>
    </row>
    <row r="43" spans="2:48" ht="10.9" customHeight="1" x14ac:dyDescent="0.15">
      <c r="E43" s="251" t="s">
        <v>256</v>
      </c>
      <c r="F43" s="252" t="s">
        <v>2</v>
      </c>
      <c r="G43" s="104" t="s">
        <v>2</v>
      </c>
      <c r="H43" s="104"/>
      <c r="I43" s="104"/>
      <c r="J43" s="104"/>
      <c r="K43" s="104"/>
      <c r="N43" s="105">
        <v>0</v>
      </c>
      <c r="O43" s="105"/>
      <c r="P43" s="105"/>
      <c r="Q43" s="105">
        <v>0</v>
      </c>
      <c r="R43" s="105"/>
      <c r="S43" s="105"/>
      <c r="T43" s="105">
        <v>0</v>
      </c>
      <c r="U43" s="105"/>
      <c r="V43" s="105"/>
      <c r="W43" s="105"/>
      <c r="X43" s="105">
        <v>0</v>
      </c>
      <c r="Y43" s="105"/>
      <c r="Z43" s="105"/>
      <c r="AA43" s="105"/>
      <c r="AB43" s="105">
        <v>0</v>
      </c>
      <c r="AC43" s="105"/>
      <c r="AD43" s="105"/>
      <c r="AE43" s="105"/>
      <c r="AF43" s="105"/>
      <c r="AG43" s="105"/>
      <c r="AH43" s="105"/>
      <c r="AI43" s="105"/>
      <c r="AJ43" s="105"/>
      <c r="AN43" s="105">
        <v>0</v>
      </c>
      <c r="AO43" s="105"/>
      <c r="AP43" s="105"/>
      <c r="AQ43" s="105"/>
      <c r="AR43" s="105"/>
      <c r="AS43" s="105"/>
      <c r="AT43" s="105"/>
      <c r="AU43" s="105"/>
      <c r="AV43" s="105"/>
    </row>
    <row r="44" spans="2:48" ht="8.25" customHeight="1" x14ac:dyDescent="0.15">
      <c r="E44" s="251" t="s">
        <v>257</v>
      </c>
      <c r="F44" s="252" t="s">
        <v>2</v>
      </c>
      <c r="G44" s="104" t="s">
        <v>2</v>
      </c>
      <c r="H44" s="104"/>
      <c r="I44" s="104"/>
      <c r="J44" s="104"/>
      <c r="K44" s="104"/>
      <c r="N44" s="105">
        <v>0</v>
      </c>
      <c r="O44" s="105"/>
      <c r="P44" s="105"/>
      <c r="Q44" s="105">
        <v>0</v>
      </c>
      <c r="R44" s="105"/>
      <c r="S44" s="105"/>
      <c r="T44" s="105">
        <v>0</v>
      </c>
      <c r="U44" s="105"/>
      <c r="V44" s="105"/>
      <c r="W44" s="105"/>
      <c r="X44" s="105">
        <v>0</v>
      </c>
      <c r="Y44" s="105"/>
      <c r="Z44" s="105"/>
      <c r="AA44" s="105"/>
      <c r="AB44" s="105">
        <v>0</v>
      </c>
      <c r="AC44" s="105"/>
      <c r="AD44" s="105"/>
      <c r="AE44" s="105"/>
      <c r="AF44" s="105"/>
      <c r="AG44" s="105"/>
      <c r="AH44" s="105"/>
      <c r="AI44" s="105"/>
      <c r="AJ44" s="105"/>
      <c r="AN44" s="105">
        <v>0</v>
      </c>
      <c r="AO44" s="105"/>
      <c r="AP44" s="105"/>
      <c r="AQ44" s="105"/>
      <c r="AR44" s="105"/>
      <c r="AS44" s="105"/>
      <c r="AT44" s="105"/>
      <c r="AU44" s="105"/>
      <c r="AV44" s="105"/>
    </row>
    <row r="45" spans="2:48" ht="2.85" customHeight="1" x14ac:dyDescent="0.15">
      <c r="B45" s="249" t="s">
        <v>258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N45" s="105"/>
      <c r="AO45" s="105"/>
      <c r="AP45" s="105"/>
      <c r="AQ45" s="105"/>
      <c r="AR45" s="105"/>
      <c r="AS45" s="105"/>
      <c r="AT45" s="105"/>
      <c r="AU45" s="105"/>
      <c r="AV45" s="105"/>
    </row>
    <row r="46" spans="2:48" ht="7.7" customHeight="1" x14ac:dyDescent="0.15"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</row>
    <row r="47" spans="2:48" ht="10.9" customHeight="1" x14ac:dyDescent="0.15">
      <c r="E47" s="251" t="s">
        <v>259</v>
      </c>
      <c r="F47" s="252" t="s">
        <v>2</v>
      </c>
      <c r="G47" s="104" t="s">
        <v>2</v>
      </c>
      <c r="H47" s="104"/>
      <c r="I47" s="104"/>
      <c r="J47" s="104"/>
      <c r="K47" s="104"/>
      <c r="N47" s="105">
        <v>0</v>
      </c>
      <c r="O47" s="105"/>
      <c r="P47" s="105"/>
      <c r="Q47" s="105">
        <v>0</v>
      </c>
      <c r="R47" s="105"/>
      <c r="S47" s="105"/>
      <c r="T47" s="105">
        <v>0</v>
      </c>
      <c r="U47" s="105"/>
      <c r="V47" s="105"/>
      <c r="W47" s="105"/>
      <c r="X47" s="105">
        <v>0</v>
      </c>
      <c r="Y47" s="105"/>
      <c r="Z47" s="105"/>
      <c r="AA47" s="105"/>
      <c r="AB47" s="105">
        <v>0</v>
      </c>
      <c r="AC47" s="105"/>
      <c r="AD47" s="105"/>
      <c r="AE47" s="105"/>
      <c r="AF47" s="105"/>
      <c r="AG47" s="105"/>
      <c r="AH47" s="105"/>
      <c r="AI47" s="105"/>
      <c r="AJ47" s="105"/>
      <c r="AN47" s="105">
        <v>0</v>
      </c>
      <c r="AO47" s="105"/>
      <c r="AP47" s="105"/>
      <c r="AQ47" s="105"/>
      <c r="AR47" s="105"/>
      <c r="AS47" s="105"/>
      <c r="AT47" s="105"/>
      <c r="AU47" s="105"/>
      <c r="AV47" s="105"/>
    </row>
    <row r="48" spans="2:48" ht="10.9" customHeight="1" x14ac:dyDescent="0.15">
      <c r="E48" s="251" t="s">
        <v>260</v>
      </c>
      <c r="F48" s="252" t="s">
        <v>2</v>
      </c>
      <c r="G48" s="104" t="s">
        <v>2</v>
      </c>
      <c r="H48" s="104"/>
      <c r="I48" s="104"/>
      <c r="J48" s="104"/>
      <c r="K48" s="104"/>
      <c r="N48" s="105">
        <v>0</v>
      </c>
      <c r="O48" s="105"/>
      <c r="P48" s="105"/>
      <c r="Q48" s="105">
        <v>0</v>
      </c>
      <c r="R48" s="105"/>
      <c r="S48" s="105"/>
      <c r="T48" s="105">
        <v>0</v>
      </c>
      <c r="U48" s="105"/>
      <c r="V48" s="105"/>
      <c r="W48" s="105"/>
      <c r="X48" s="105">
        <v>0</v>
      </c>
      <c r="Y48" s="105"/>
      <c r="Z48" s="105"/>
      <c r="AA48" s="105"/>
      <c r="AB48" s="105">
        <v>0</v>
      </c>
      <c r="AC48" s="105"/>
      <c r="AD48" s="105"/>
      <c r="AE48" s="105"/>
      <c r="AF48" s="105"/>
      <c r="AG48" s="105"/>
      <c r="AH48" s="105"/>
      <c r="AI48" s="105"/>
      <c r="AJ48" s="105"/>
      <c r="AN48" s="105">
        <v>0</v>
      </c>
      <c r="AO48" s="105"/>
      <c r="AP48" s="105"/>
      <c r="AQ48" s="105"/>
      <c r="AR48" s="105"/>
      <c r="AS48" s="105"/>
      <c r="AT48" s="105"/>
      <c r="AU48" s="105"/>
      <c r="AV48" s="105"/>
    </row>
    <row r="49" spans="2:48" ht="8.25" customHeight="1" x14ac:dyDescent="0.15">
      <c r="E49" s="251" t="s">
        <v>261</v>
      </c>
      <c r="F49" s="252" t="s">
        <v>2</v>
      </c>
      <c r="G49" s="104" t="s">
        <v>2</v>
      </c>
      <c r="H49" s="104"/>
      <c r="I49" s="104"/>
      <c r="J49" s="104"/>
      <c r="K49" s="104"/>
      <c r="N49" s="105">
        <v>0</v>
      </c>
      <c r="O49" s="105"/>
      <c r="P49" s="105"/>
      <c r="Q49" s="105">
        <v>0</v>
      </c>
      <c r="R49" s="105"/>
      <c r="S49" s="105"/>
      <c r="T49" s="105">
        <v>0</v>
      </c>
      <c r="U49" s="105"/>
      <c r="V49" s="105"/>
      <c r="W49" s="105"/>
      <c r="X49" s="105">
        <v>0</v>
      </c>
      <c r="Y49" s="105"/>
      <c r="Z49" s="105"/>
      <c r="AA49" s="105"/>
      <c r="AB49" s="105">
        <v>0</v>
      </c>
      <c r="AC49" s="105"/>
      <c r="AD49" s="105"/>
      <c r="AE49" s="105"/>
      <c r="AF49" s="105"/>
      <c r="AG49" s="105"/>
      <c r="AH49" s="105"/>
      <c r="AI49" s="105"/>
      <c r="AJ49" s="105"/>
      <c r="AN49" s="105">
        <v>0</v>
      </c>
      <c r="AO49" s="105"/>
      <c r="AP49" s="105"/>
      <c r="AQ49" s="105"/>
      <c r="AR49" s="105"/>
      <c r="AS49" s="105"/>
      <c r="AT49" s="105"/>
      <c r="AU49" s="105"/>
      <c r="AV49" s="105"/>
    </row>
    <row r="50" spans="2:48" ht="2.85" customHeight="1" x14ac:dyDescent="0.15">
      <c r="B50" s="249" t="s">
        <v>262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N50" s="105"/>
      <c r="AO50" s="105"/>
      <c r="AP50" s="105"/>
      <c r="AQ50" s="105"/>
      <c r="AR50" s="105"/>
      <c r="AS50" s="105"/>
      <c r="AT50" s="105"/>
      <c r="AU50" s="105"/>
      <c r="AV50" s="105"/>
    </row>
    <row r="51" spans="2:48" ht="7.7" customHeight="1" x14ac:dyDescent="0.15"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</row>
    <row r="52" spans="2:48" ht="10.9" customHeight="1" x14ac:dyDescent="0.15">
      <c r="E52" s="251" t="s">
        <v>263</v>
      </c>
      <c r="F52" s="252" t="s">
        <v>2</v>
      </c>
      <c r="G52" s="104" t="s">
        <v>2</v>
      </c>
      <c r="H52" s="104"/>
      <c r="I52" s="104"/>
      <c r="J52" s="104"/>
      <c r="K52" s="104"/>
      <c r="N52" s="105">
        <v>0</v>
      </c>
      <c r="O52" s="105"/>
      <c r="P52" s="105"/>
      <c r="Q52" s="105">
        <v>0</v>
      </c>
      <c r="R52" s="105"/>
      <c r="S52" s="105"/>
      <c r="T52" s="105">
        <v>0</v>
      </c>
      <c r="U52" s="105"/>
      <c r="V52" s="105"/>
      <c r="W52" s="105"/>
      <c r="X52" s="105">
        <v>0</v>
      </c>
      <c r="Y52" s="105"/>
      <c r="Z52" s="105"/>
      <c r="AA52" s="105"/>
      <c r="AB52" s="105">
        <v>0</v>
      </c>
      <c r="AC52" s="105"/>
      <c r="AD52" s="105"/>
      <c r="AE52" s="105"/>
      <c r="AF52" s="105"/>
      <c r="AG52" s="105"/>
      <c r="AH52" s="105"/>
      <c r="AI52" s="105"/>
      <c r="AJ52" s="105"/>
      <c r="AN52" s="105">
        <v>0</v>
      </c>
      <c r="AO52" s="105"/>
      <c r="AP52" s="105"/>
      <c r="AQ52" s="105"/>
      <c r="AR52" s="105"/>
      <c r="AS52" s="105"/>
      <c r="AT52" s="105"/>
      <c r="AU52" s="105"/>
      <c r="AV52" s="105"/>
    </row>
    <row r="53" spans="2:48" ht="8.25" customHeight="1" x14ac:dyDescent="0.15">
      <c r="E53" s="251" t="s">
        <v>264</v>
      </c>
      <c r="F53" s="252" t="s">
        <v>2</v>
      </c>
      <c r="G53" s="104" t="s">
        <v>2</v>
      </c>
      <c r="H53" s="104"/>
      <c r="I53" s="104"/>
      <c r="J53" s="104"/>
      <c r="K53" s="104"/>
      <c r="N53" s="105">
        <v>0</v>
      </c>
      <c r="O53" s="105"/>
      <c r="P53" s="105"/>
      <c r="Q53" s="105">
        <v>0</v>
      </c>
      <c r="R53" s="105"/>
      <c r="S53" s="105"/>
      <c r="T53" s="105">
        <v>0</v>
      </c>
      <c r="U53" s="105"/>
      <c r="V53" s="105"/>
      <c r="W53" s="105"/>
      <c r="X53" s="105">
        <v>0</v>
      </c>
      <c r="Y53" s="105"/>
      <c r="Z53" s="105"/>
      <c r="AA53" s="105"/>
      <c r="AB53" s="105">
        <v>0</v>
      </c>
      <c r="AC53" s="105"/>
      <c r="AD53" s="105"/>
      <c r="AE53" s="105"/>
      <c r="AF53" s="105"/>
      <c r="AG53" s="105"/>
      <c r="AH53" s="105"/>
      <c r="AI53" s="105"/>
      <c r="AJ53" s="105"/>
      <c r="AN53" s="105">
        <v>0</v>
      </c>
      <c r="AO53" s="105"/>
      <c r="AP53" s="105"/>
      <c r="AQ53" s="105"/>
      <c r="AR53" s="105"/>
      <c r="AS53" s="105"/>
      <c r="AT53" s="105"/>
      <c r="AU53" s="105"/>
      <c r="AV53" s="105"/>
    </row>
    <row r="54" spans="2:48" ht="2.85" customHeight="1" x14ac:dyDescent="0.15">
      <c r="B54" s="249" t="s">
        <v>265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N54" s="105"/>
      <c r="AO54" s="105"/>
      <c r="AP54" s="105"/>
      <c r="AQ54" s="105"/>
      <c r="AR54" s="105"/>
      <c r="AS54" s="105"/>
      <c r="AT54" s="105"/>
      <c r="AU54" s="105"/>
      <c r="AV54" s="105"/>
    </row>
    <row r="55" spans="2:48" ht="7.7" customHeight="1" x14ac:dyDescent="0.15"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</row>
    <row r="56" spans="2:48" ht="10.9" customHeight="1" x14ac:dyDescent="0.15">
      <c r="E56" s="251" t="s">
        <v>266</v>
      </c>
      <c r="F56" s="252" t="s">
        <v>2</v>
      </c>
      <c r="G56" s="104" t="s">
        <v>2</v>
      </c>
      <c r="H56" s="104"/>
      <c r="I56" s="104"/>
      <c r="J56" s="104"/>
      <c r="K56" s="104"/>
      <c r="N56" s="105">
        <v>0</v>
      </c>
      <c r="O56" s="105"/>
      <c r="P56" s="105"/>
      <c r="Q56" s="105">
        <v>0</v>
      </c>
      <c r="R56" s="105"/>
      <c r="S56" s="105"/>
      <c r="T56" s="105">
        <v>0</v>
      </c>
      <c r="U56" s="105"/>
      <c r="V56" s="105"/>
      <c r="W56" s="105"/>
      <c r="X56" s="105">
        <v>0</v>
      </c>
      <c r="Y56" s="105"/>
      <c r="Z56" s="105"/>
      <c r="AA56" s="105"/>
      <c r="AB56" s="105">
        <v>0</v>
      </c>
      <c r="AC56" s="105"/>
      <c r="AD56" s="105"/>
      <c r="AE56" s="105"/>
      <c r="AF56" s="105"/>
      <c r="AG56" s="105"/>
      <c r="AH56" s="105"/>
      <c r="AI56" s="105"/>
      <c r="AJ56" s="105"/>
      <c r="AN56" s="105">
        <v>0</v>
      </c>
      <c r="AO56" s="105"/>
      <c r="AP56" s="105"/>
      <c r="AQ56" s="105"/>
      <c r="AR56" s="105"/>
      <c r="AS56" s="105"/>
      <c r="AT56" s="105"/>
      <c r="AU56" s="105"/>
      <c r="AV56" s="105"/>
    </row>
    <row r="57" spans="2:48" ht="10.9" customHeight="1" x14ac:dyDescent="0.15">
      <c r="E57" s="251" t="s">
        <v>267</v>
      </c>
      <c r="F57" s="252" t="s">
        <v>2</v>
      </c>
      <c r="G57" s="104" t="s">
        <v>2</v>
      </c>
      <c r="H57" s="104"/>
      <c r="I57" s="104"/>
      <c r="J57" s="104"/>
      <c r="K57" s="104"/>
      <c r="N57" s="105">
        <v>0</v>
      </c>
      <c r="O57" s="105"/>
      <c r="P57" s="105"/>
      <c r="Q57" s="105">
        <v>0</v>
      </c>
      <c r="R57" s="105"/>
      <c r="S57" s="105"/>
      <c r="T57" s="105">
        <v>0</v>
      </c>
      <c r="U57" s="105"/>
      <c r="V57" s="105"/>
      <c r="W57" s="105"/>
      <c r="X57" s="105">
        <v>0</v>
      </c>
      <c r="Y57" s="105"/>
      <c r="Z57" s="105"/>
      <c r="AA57" s="105"/>
      <c r="AB57" s="105">
        <v>0</v>
      </c>
      <c r="AC57" s="105"/>
      <c r="AD57" s="105"/>
      <c r="AE57" s="105"/>
      <c r="AF57" s="105"/>
      <c r="AG57" s="105"/>
      <c r="AH57" s="105"/>
      <c r="AI57" s="105"/>
      <c r="AJ57" s="105"/>
      <c r="AN57" s="105">
        <v>0</v>
      </c>
      <c r="AO57" s="105"/>
      <c r="AP57" s="105"/>
      <c r="AQ57" s="105"/>
      <c r="AR57" s="105"/>
      <c r="AS57" s="105"/>
      <c r="AT57" s="105"/>
      <c r="AU57" s="105"/>
      <c r="AV57" s="105"/>
    </row>
    <row r="58" spans="2:48" ht="10.9" customHeight="1" x14ac:dyDescent="0.15">
      <c r="E58" s="251" t="s">
        <v>268</v>
      </c>
      <c r="F58" s="252" t="s">
        <v>2</v>
      </c>
      <c r="G58" s="104" t="s">
        <v>2</v>
      </c>
      <c r="H58" s="104"/>
      <c r="I58" s="104"/>
      <c r="J58" s="104"/>
      <c r="K58" s="104"/>
      <c r="N58" s="105">
        <v>0</v>
      </c>
      <c r="O58" s="105"/>
      <c r="P58" s="105"/>
      <c r="Q58" s="105">
        <v>0</v>
      </c>
      <c r="R58" s="105"/>
      <c r="S58" s="105"/>
      <c r="T58" s="105">
        <v>0</v>
      </c>
      <c r="U58" s="105"/>
      <c r="V58" s="105"/>
      <c r="W58" s="105"/>
      <c r="X58" s="105">
        <v>0</v>
      </c>
      <c r="Y58" s="105"/>
      <c r="Z58" s="105"/>
      <c r="AA58" s="105"/>
      <c r="AB58" s="105">
        <v>0</v>
      </c>
      <c r="AC58" s="105"/>
      <c r="AD58" s="105"/>
      <c r="AE58" s="105"/>
      <c r="AF58" s="105"/>
      <c r="AG58" s="105"/>
      <c r="AH58" s="105"/>
      <c r="AI58" s="105"/>
      <c r="AJ58" s="105"/>
      <c r="AN58" s="105">
        <v>0</v>
      </c>
      <c r="AO58" s="105"/>
      <c r="AP58" s="105"/>
      <c r="AQ58" s="105"/>
      <c r="AR58" s="105"/>
      <c r="AS58" s="105"/>
      <c r="AT58" s="105"/>
      <c r="AU58" s="105"/>
      <c r="AV58" s="105"/>
    </row>
    <row r="59" spans="2:48" ht="8.25" customHeight="1" x14ac:dyDescent="0.15">
      <c r="E59" s="251" t="s">
        <v>269</v>
      </c>
      <c r="F59" s="252" t="s">
        <v>2</v>
      </c>
      <c r="G59" s="104" t="s">
        <v>2</v>
      </c>
      <c r="H59" s="104"/>
      <c r="I59" s="104"/>
      <c r="J59" s="104"/>
      <c r="K59" s="104"/>
      <c r="N59" s="105">
        <v>0</v>
      </c>
      <c r="O59" s="105"/>
      <c r="P59" s="105"/>
      <c r="Q59" s="105">
        <v>0</v>
      </c>
      <c r="R59" s="105"/>
      <c r="S59" s="105"/>
      <c r="T59" s="105">
        <v>0</v>
      </c>
      <c r="U59" s="105"/>
      <c r="V59" s="105"/>
      <c r="W59" s="105"/>
      <c r="X59" s="105">
        <v>0</v>
      </c>
      <c r="Y59" s="105"/>
      <c r="Z59" s="105"/>
      <c r="AA59" s="105"/>
      <c r="AB59" s="105">
        <v>0</v>
      </c>
      <c r="AC59" s="105"/>
      <c r="AD59" s="105"/>
      <c r="AE59" s="105"/>
      <c r="AF59" s="105"/>
      <c r="AG59" s="105"/>
      <c r="AH59" s="105"/>
      <c r="AI59" s="105"/>
      <c r="AJ59" s="105"/>
      <c r="AN59" s="105">
        <v>0</v>
      </c>
      <c r="AO59" s="105"/>
      <c r="AP59" s="105"/>
      <c r="AQ59" s="105"/>
      <c r="AR59" s="105"/>
      <c r="AS59" s="105"/>
      <c r="AT59" s="105"/>
      <c r="AU59" s="105"/>
      <c r="AV59" s="105"/>
    </row>
    <row r="60" spans="2:48" ht="2.85" customHeight="1" x14ac:dyDescent="0.15">
      <c r="B60" s="249" t="s">
        <v>270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N60" s="105"/>
      <c r="AO60" s="105"/>
      <c r="AP60" s="105"/>
      <c r="AQ60" s="105"/>
      <c r="AR60" s="105"/>
      <c r="AS60" s="105"/>
      <c r="AT60" s="105"/>
      <c r="AU60" s="105"/>
      <c r="AV60" s="105"/>
    </row>
    <row r="61" spans="2:48" ht="7.7" customHeight="1" x14ac:dyDescent="0.15"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</row>
    <row r="62" spans="2:48" ht="8.25" customHeight="1" x14ac:dyDescent="0.15">
      <c r="E62" s="251" t="s">
        <v>271</v>
      </c>
      <c r="F62" s="252" t="s">
        <v>2</v>
      </c>
      <c r="G62" s="104" t="s">
        <v>2</v>
      </c>
      <c r="H62" s="104"/>
      <c r="I62" s="104"/>
      <c r="J62" s="104"/>
      <c r="K62" s="104"/>
      <c r="N62" s="105">
        <v>0</v>
      </c>
      <c r="O62" s="105"/>
      <c r="P62" s="105"/>
      <c r="Q62" s="105">
        <v>0</v>
      </c>
      <c r="R62" s="105"/>
      <c r="S62" s="105"/>
      <c r="T62" s="105">
        <v>0</v>
      </c>
      <c r="U62" s="105"/>
      <c r="V62" s="105"/>
      <c r="W62" s="105"/>
      <c r="X62" s="105">
        <v>0</v>
      </c>
      <c r="Y62" s="105"/>
      <c r="Z62" s="105"/>
      <c r="AA62" s="105"/>
      <c r="AB62" s="105">
        <v>0</v>
      </c>
      <c r="AC62" s="105"/>
      <c r="AD62" s="105"/>
      <c r="AE62" s="105"/>
      <c r="AF62" s="105"/>
      <c r="AG62" s="105"/>
      <c r="AH62" s="105"/>
      <c r="AI62" s="105"/>
      <c r="AJ62" s="105"/>
      <c r="AN62" s="105">
        <v>0</v>
      </c>
      <c r="AO62" s="105"/>
      <c r="AP62" s="105"/>
      <c r="AQ62" s="105"/>
      <c r="AR62" s="105"/>
      <c r="AS62" s="105"/>
      <c r="AT62" s="105"/>
      <c r="AU62" s="105"/>
      <c r="AV62" s="105"/>
    </row>
    <row r="63" spans="2:48" ht="2.85" customHeight="1" x14ac:dyDescent="0.15">
      <c r="B63" s="249" t="s">
        <v>272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N63" s="105"/>
      <c r="AO63" s="105"/>
      <c r="AP63" s="105"/>
      <c r="AQ63" s="105"/>
      <c r="AR63" s="105"/>
      <c r="AS63" s="105"/>
      <c r="AT63" s="105"/>
      <c r="AU63" s="105"/>
      <c r="AV63" s="105"/>
    </row>
    <row r="64" spans="2:48" ht="7.7" customHeight="1" x14ac:dyDescent="0.15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</row>
    <row r="65" spans="2:49" ht="8.25" customHeight="1" x14ac:dyDescent="0.15">
      <c r="E65" s="251" t="s">
        <v>272</v>
      </c>
      <c r="F65" s="252" t="s">
        <v>2</v>
      </c>
      <c r="G65" s="104" t="s">
        <v>2</v>
      </c>
      <c r="H65" s="104"/>
      <c r="I65" s="104"/>
      <c r="J65" s="104"/>
      <c r="K65" s="104"/>
      <c r="N65" s="105">
        <v>0</v>
      </c>
      <c r="O65" s="105"/>
      <c r="P65" s="105"/>
      <c r="Q65" s="105">
        <v>0</v>
      </c>
      <c r="R65" s="105"/>
      <c r="S65" s="105"/>
      <c r="T65" s="105">
        <v>0</v>
      </c>
      <c r="U65" s="105"/>
      <c r="V65" s="105"/>
      <c r="W65" s="105"/>
      <c r="X65" s="105">
        <v>0</v>
      </c>
      <c r="Y65" s="105"/>
      <c r="Z65" s="105"/>
      <c r="AA65" s="105"/>
      <c r="AB65" s="105">
        <v>0</v>
      </c>
      <c r="AC65" s="105"/>
      <c r="AD65" s="105"/>
      <c r="AE65" s="105"/>
      <c r="AF65" s="105"/>
      <c r="AG65" s="105"/>
      <c r="AH65" s="105"/>
      <c r="AI65" s="105"/>
      <c r="AJ65" s="105"/>
      <c r="AN65" s="105">
        <v>0</v>
      </c>
      <c r="AO65" s="105"/>
      <c r="AP65" s="105"/>
      <c r="AQ65" s="105"/>
      <c r="AR65" s="105"/>
      <c r="AS65" s="105"/>
      <c r="AT65" s="105"/>
      <c r="AU65" s="105"/>
      <c r="AV65" s="105"/>
    </row>
    <row r="66" spans="2:49" ht="2.85" customHeight="1" x14ac:dyDescent="0.15">
      <c r="B66" s="249" t="s">
        <v>273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N66" s="105"/>
      <c r="AO66" s="105"/>
      <c r="AP66" s="105"/>
      <c r="AQ66" s="105"/>
      <c r="AR66" s="105"/>
      <c r="AS66" s="105"/>
      <c r="AT66" s="105"/>
      <c r="AU66" s="105"/>
      <c r="AV66" s="105"/>
    </row>
    <row r="67" spans="2:49" ht="18.75" customHeight="1" x14ac:dyDescent="0.15"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</row>
    <row r="68" spans="2:49" ht="8.25" customHeight="1" x14ac:dyDescent="0.15">
      <c r="E68" s="251" t="s">
        <v>273</v>
      </c>
      <c r="F68" s="252" t="s">
        <v>2</v>
      </c>
      <c r="G68" s="104" t="s">
        <v>2</v>
      </c>
      <c r="H68" s="104"/>
      <c r="I68" s="104"/>
      <c r="J68" s="104"/>
      <c r="K68" s="104"/>
      <c r="N68" s="105">
        <v>0</v>
      </c>
      <c r="O68" s="105"/>
      <c r="P68" s="105"/>
      <c r="Q68" s="105">
        <v>0</v>
      </c>
      <c r="R68" s="105"/>
      <c r="S68" s="105"/>
      <c r="T68" s="105">
        <v>0</v>
      </c>
      <c r="U68" s="105"/>
      <c r="V68" s="105"/>
      <c r="W68" s="105"/>
      <c r="X68" s="105">
        <v>0</v>
      </c>
      <c r="Y68" s="105"/>
      <c r="Z68" s="105"/>
      <c r="AA68" s="105"/>
      <c r="AB68" s="105">
        <v>0</v>
      </c>
      <c r="AC68" s="105"/>
      <c r="AD68" s="105"/>
      <c r="AE68" s="105"/>
      <c r="AF68" s="105"/>
      <c r="AG68" s="105"/>
      <c r="AH68" s="105"/>
      <c r="AI68" s="105"/>
      <c r="AJ68" s="105"/>
      <c r="AN68" s="105">
        <v>0</v>
      </c>
      <c r="AO68" s="105"/>
      <c r="AP68" s="105"/>
      <c r="AQ68" s="105"/>
      <c r="AR68" s="105"/>
      <c r="AS68" s="105"/>
      <c r="AT68" s="105"/>
      <c r="AU68" s="105"/>
      <c r="AV68" s="105"/>
    </row>
    <row r="69" spans="2:49" ht="2.85" customHeight="1" x14ac:dyDescent="0.15">
      <c r="B69" s="249" t="s">
        <v>274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N69" s="105"/>
      <c r="AO69" s="105"/>
      <c r="AP69" s="105"/>
      <c r="AQ69" s="105"/>
      <c r="AR69" s="105"/>
      <c r="AS69" s="105"/>
      <c r="AT69" s="105"/>
      <c r="AU69" s="105"/>
      <c r="AV69" s="105"/>
    </row>
    <row r="70" spans="2:49" ht="7.7" customHeight="1" x14ac:dyDescent="0.15"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</row>
    <row r="71" spans="2:49" ht="8.25" customHeight="1" x14ac:dyDescent="0.15">
      <c r="E71" s="104" t="s">
        <v>274</v>
      </c>
      <c r="F71" s="253" t="s">
        <v>2</v>
      </c>
      <c r="G71" s="104" t="s">
        <v>2</v>
      </c>
      <c r="H71" s="104"/>
      <c r="I71" s="104"/>
      <c r="J71" s="104"/>
      <c r="K71" s="104"/>
      <c r="N71" s="105">
        <v>0</v>
      </c>
      <c r="O71" s="105"/>
      <c r="P71" s="105"/>
      <c r="Q71" s="105">
        <v>0</v>
      </c>
      <c r="R71" s="105"/>
      <c r="S71" s="105"/>
      <c r="T71" s="105">
        <v>0</v>
      </c>
      <c r="U71" s="105"/>
      <c r="V71" s="105"/>
      <c r="W71" s="105"/>
      <c r="X71" s="105">
        <v>0</v>
      </c>
      <c r="Y71" s="105"/>
      <c r="Z71" s="105"/>
      <c r="AA71" s="105"/>
      <c r="AB71" s="105">
        <v>0</v>
      </c>
      <c r="AC71" s="105"/>
      <c r="AD71" s="105"/>
      <c r="AE71" s="105"/>
      <c r="AF71" s="105"/>
      <c r="AG71" s="105"/>
      <c r="AH71" s="105"/>
      <c r="AI71" s="105"/>
      <c r="AJ71" s="105"/>
      <c r="AN71" s="105">
        <v>0</v>
      </c>
      <c r="AO71" s="105"/>
      <c r="AP71" s="105"/>
      <c r="AQ71" s="105"/>
      <c r="AR71" s="105"/>
      <c r="AS71" s="105"/>
      <c r="AT71" s="105"/>
      <c r="AU71" s="105"/>
      <c r="AV71" s="105"/>
    </row>
    <row r="72" spans="2:49" ht="2.85" customHeight="1" thickBot="1" x14ac:dyDescent="0.2">
      <c r="E72" s="104"/>
      <c r="F72" s="253"/>
      <c r="G72" s="104"/>
      <c r="H72" s="104"/>
      <c r="I72" s="104"/>
      <c r="J72" s="104"/>
      <c r="K72" s="104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N72" s="105"/>
      <c r="AO72" s="105"/>
      <c r="AP72" s="105"/>
      <c r="AQ72" s="105"/>
      <c r="AR72" s="105"/>
      <c r="AS72" s="105"/>
      <c r="AT72" s="105"/>
      <c r="AU72" s="105"/>
      <c r="AV72" s="105"/>
    </row>
    <row r="73" spans="2:49" ht="10.9" customHeight="1" thickTop="1" x14ac:dyDescent="0.15">
      <c r="E73" s="254" t="s">
        <v>150</v>
      </c>
      <c r="F73" s="255" t="s">
        <v>2</v>
      </c>
      <c r="G73" s="168" t="s">
        <v>2</v>
      </c>
      <c r="H73" s="168"/>
      <c r="I73" s="168"/>
      <c r="J73" s="168"/>
      <c r="K73" s="168"/>
      <c r="N73" s="256">
        <v>1648813351.72</v>
      </c>
      <c r="O73" s="256"/>
      <c r="P73" s="256"/>
      <c r="Q73" s="256">
        <v>75179104.319999993</v>
      </c>
      <c r="R73" s="256"/>
      <c r="S73" s="256"/>
      <c r="T73" s="256">
        <v>1723992456.04</v>
      </c>
      <c r="U73" s="256"/>
      <c r="V73" s="256"/>
      <c r="W73" s="256"/>
      <c r="X73" s="256">
        <v>278841816.70999998</v>
      </c>
      <c r="Y73" s="256"/>
      <c r="Z73" s="256"/>
      <c r="AA73" s="256"/>
      <c r="AB73" s="256">
        <v>279515194.07999998</v>
      </c>
      <c r="AC73" s="256"/>
      <c r="AD73" s="256"/>
      <c r="AE73" s="256"/>
      <c r="AF73" s="256"/>
      <c r="AG73" s="256"/>
      <c r="AH73" s="256"/>
      <c r="AI73" s="256"/>
      <c r="AJ73" s="256"/>
      <c r="AN73" s="256">
        <v>1445150639.3299999</v>
      </c>
      <c r="AO73" s="256"/>
      <c r="AP73" s="256"/>
      <c r="AQ73" s="256"/>
      <c r="AR73" s="256"/>
      <c r="AS73" s="256"/>
      <c r="AT73" s="256"/>
      <c r="AU73" s="256"/>
      <c r="AV73" s="256"/>
    </row>
    <row r="74" spans="2:49" ht="13.7" customHeight="1" x14ac:dyDescent="0.15">
      <c r="AR74" s="143"/>
      <c r="AS74" s="143"/>
      <c r="AT74" s="143"/>
      <c r="AU74" s="143"/>
      <c r="AV74" s="143"/>
      <c r="AW74" s="143"/>
    </row>
    <row r="75" spans="2:49" ht="11.25" x14ac:dyDescent="0.15">
      <c r="C75" s="144" t="s">
        <v>13</v>
      </c>
    </row>
  </sheetData>
  <mergeCells count="223">
    <mergeCell ref="AR74:AW74"/>
    <mergeCell ref="AN71:AV72"/>
    <mergeCell ref="G73:K73"/>
    <mergeCell ref="N73:P73"/>
    <mergeCell ref="Q73:S73"/>
    <mergeCell ref="T73:W73"/>
    <mergeCell ref="X73:AA73"/>
    <mergeCell ref="AB73:AJ73"/>
    <mergeCell ref="AN73:AV73"/>
    <mergeCell ref="AN68:AV69"/>
    <mergeCell ref="B69:L70"/>
    <mergeCell ref="E71:E72"/>
    <mergeCell ref="F71:F72"/>
    <mergeCell ref="G71:K72"/>
    <mergeCell ref="N71:P72"/>
    <mergeCell ref="Q71:S72"/>
    <mergeCell ref="T71:W72"/>
    <mergeCell ref="X71:AA72"/>
    <mergeCell ref="AB71:AJ72"/>
    <mergeCell ref="G68:K68"/>
    <mergeCell ref="N68:P69"/>
    <mergeCell ref="Q68:S69"/>
    <mergeCell ref="T68:W69"/>
    <mergeCell ref="X68:AA69"/>
    <mergeCell ref="AB68:AJ69"/>
    <mergeCell ref="AN62:AV63"/>
    <mergeCell ref="B63:L64"/>
    <mergeCell ref="G65:K65"/>
    <mergeCell ref="N65:P66"/>
    <mergeCell ref="Q65:S66"/>
    <mergeCell ref="T65:W66"/>
    <mergeCell ref="X65:AA66"/>
    <mergeCell ref="AB65:AJ66"/>
    <mergeCell ref="AN65:AV66"/>
    <mergeCell ref="B66:L67"/>
    <mergeCell ref="G62:K62"/>
    <mergeCell ref="N62:P63"/>
    <mergeCell ref="Q62:S63"/>
    <mergeCell ref="T62:W63"/>
    <mergeCell ref="X62:AA63"/>
    <mergeCell ref="AB62:AJ63"/>
    <mergeCell ref="AN58:AV58"/>
    <mergeCell ref="G59:K59"/>
    <mergeCell ref="N59:P60"/>
    <mergeCell ref="Q59:S60"/>
    <mergeCell ref="T59:W60"/>
    <mergeCell ref="X59:AA60"/>
    <mergeCell ref="AB59:AJ60"/>
    <mergeCell ref="AN59:AV60"/>
    <mergeCell ref="B60:L61"/>
    <mergeCell ref="G58:K58"/>
    <mergeCell ref="N58:P58"/>
    <mergeCell ref="Q58:S58"/>
    <mergeCell ref="T58:W58"/>
    <mergeCell ref="X58:AA58"/>
    <mergeCell ref="AB58:AJ58"/>
    <mergeCell ref="AN56:AV56"/>
    <mergeCell ref="G57:K57"/>
    <mergeCell ref="N57:P57"/>
    <mergeCell ref="Q57:S57"/>
    <mergeCell ref="T57:W57"/>
    <mergeCell ref="X57:AA57"/>
    <mergeCell ref="AB57:AJ57"/>
    <mergeCell ref="AN57:AV57"/>
    <mergeCell ref="G56:K56"/>
    <mergeCell ref="N56:P56"/>
    <mergeCell ref="Q56:S56"/>
    <mergeCell ref="T56:W56"/>
    <mergeCell ref="X56:AA56"/>
    <mergeCell ref="AB56:AJ56"/>
    <mergeCell ref="AN52:AV52"/>
    <mergeCell ref="G53:K53"/>
    <mergeCell ref="N53:P54"/>
    <mergeCell ref="Q53:S54"/>
    <mergeCell ref="T53:W54"/>
    <mergeCell ref="X53:AA54"/>
    <mergeCell ref="AB53:AJ54"/>
    <mergeCell ref="AN53:AV54"/>
    <mergeCell ref="B54:L55"/>
    <mergeCell ref="G52:K52"/>
    <mergeCell ref="N52:P52"/>
    <mergeCell ref="Q52:S52"/>
    <mergeCell ref="T52:W52"/>
    <mergeCell ref="X52:AA52"/>
    <mergeCell ref="AB52:AJ52"/>
    <mergeCell ref="AN48:AV48"/>
    <mergeCell ref="G49:K49"/>
    <mergeCell ref="N49:P50"/>
    <mergeCell ref="Q49:S50"/>
    <mergeCell ref="T49:W50"/>
    <mergeCell ref="X49:AA50"/>
    <mergeCell ref="AB49:AJ50"/>
    <mergeCell ref="AN49:AV50"/>
    <mergeCell ref="B50:L51"/>
    <mergeCell ref="G48:K48"/>
    <mergeCell ref="N48:P48"/>
    <mergeCell ref="Q48:S48"/>
    <mergeCell ref="T48:W48"/>
    <mergeCell ref="X48:AA48"/>
    <mergeCell ref="AB48:AJ48"/>
    <mergeCell ref="AN44:AV45"/>
    <mergeCell ref="B45:L46"/>
    <mergeCell ref="G47:K47"/>
    <mergeCell ref="N47:P47"/>
    <mergeCell ref="Q47:S47"/>
    <mergeCell ref="T47:W47"/>
    <mergeCell ref="X47:AA47"/>
    <mergeCell ref="AB47:AJ47"/>
    <mergeCell ref="AN47:AV47"/>
    <mergeCell ref="G44:K44"/>
    <mergeCell ref="N44:P45"/>
    <mergeCell ref="Q44:S45"/>
    <mergeCell ref="T44:W45"/>
    <mergeCell ref="X44:AA45"/>
    <mergeCell ref="AB44:AJ45"/>
    <mergeCell ref="AN42:AV42"/>
    <mergeCell ref="G43:K43"/>
    <mergeCell ref="N43:P43"/>
    <mergeCell ref="Q43:S43"/>
    <mergeCell ref="T43:W43"/>
    <mergeCell ref="X43:AA43"/>
    <mergeCell ref="AB43:AJ43"/>
    <mergeCell ref="AN43:AV43"/>
    <mergeCell ref="G42:K42"/>
    <mergeCell ref="N42:P42"/>
    <mergeCell ref="Q42:S42"/>
    <mergeCell ref="T42:W42"/>
    <mergeCell ref="X42:AA42"/>
    <mergeCell ref="AB42:AJ42"/>
    <mergeCell ref="AN40:AV40"/>
    <mergeCell ref="G41:K41"/>
    <mergeCell ref="N41:P41"/>
    <mergeCell ref="Q41:S41"/>
    <mergeCell ref="T41:W41"/>
    <mergeCell ref="X41:AA41"/>
    <mergeCell ref="AB41:AJ41"/>
    <mergeCell ref="AN41:AV41"/>
    <mergeCell ref="G40:K40"/>
    <mergeCell ref="N40:P40"/>
    <mergeCell ref="Q40:S40"/>
    <mergeCell ref="T40:W40"/>
    <mergeCell ref="X40:AA40"/>
    <mergeCell ref="AB40:AJ40"/>
    <mergeCell ref="AN38:AV38"/>
    <mergeCell ref="G39:K39"/>
    <mergeCell ref="N39:P39"/>
    <mergeCell ref="Q39:S39"/>
    <mergeCell ref="T39:W39"/>
    <mergeCell ref="X39:AA39"/>
    <mergeCell ref="AB39:AJ39"/>
    <mergeCell ref="AN39:AV39"/>
    <mergeCell ref="G38:K38"/>
    <mergeCell ref="N38:P38"/>
    <mergeCell ref="Q38:S38"/>
    <mergeCell ref="T38:W38"/>
    <mergeCell ref="X38:AA38"/>
    <mergeCell ref="AB38:AJ38"/>
    <mergeCell ref="AN34:AV35"/>
    <mergeCell ref="B35:L36"/>
    <mergeCell ref="G37:K37"/>
    <mergeCell ref="N37:P37"/>
    <mergeCell ref="Q37:S37"/>
    <mergeCell ref="T37:W37"/>
    <mergeCell ref="X37:AA37"/>
    <mergeCell ref="AB37:AJ37"/>
    <mergeCell ref="AN37:AV37"/>
    <mergeCell ref="G34:K34"/>
    <mergeCell ref="N34:P35"/>
    <mergeCell ref="Q34:S35"/>
    <mergeCell ref="T34:W35"/>
    <mergeCell ref="X34:AA35"/>
    <mergeCell ref="AB34:AJ35"/>
    <mergeCell ref="A28:AU28"/>
    <mergeCell ref="A30:H30"/>
    <mergeCell ref="B31:L32"/>
    <mergeCell ref="G33:K33"/>
    <mergeCell ref="N33:P33"/>
    <mergeCell ref="Q33:S33"/>
    <mergeCell ref="T33:W33"/>
    <mergeCell ref="X33:AA33"/>
    <mergeCell ref="AB33:AJ33"/>
    <mergeCell ref="AN33:AV33"/>
    <mergeCell ref="L24:AT24"/>
    <mergeCell ref="O25:O27"/>
    <mergeCell ref="R25:R26"/>
    <mergeCell ref="V25:W25"/>
    <mergeCell ref="Y25:Z26"/>
    <mergeCell ref="AD25:AF26"/>
    <mergeCell ref="AL25:AL27"/>
    <mergeCell ref="AO25:AS25"/>
    <mergeCell ref="AO21:AS23"/>
    <mergeCell ref="Q22:Q23"/>
    <mergeCell ref="R22:R23"/>
    <mergeCell ref="S22:S23"/>
    <mergeCell ref="Y22:Z23"/>
    <mergeCell ref="AD22:AF23"/>
    <mergeCell ref="A16:AU16"/>
    <mergeCell ref="A17:K23"/>
    <mergeCell ref="N17:AT18"/>
    <mergeCell ref="L19:M23"/>
    <mergeCell ref="N19:P19"/>
    <mergeCell ref="Q19:S21"/>
    <mergeCell ref="U19:V19"/>
    <mergeCell ref="X19:AA19"/>
    <mergeCell ref="AB19:AI19"/>
    <mergeCell ref="V21:W23"/>
    <mergeCell ref="A7:C10"/>
    <mergeCell ref="K7:Y7"/>
    <mergeCell ref="J8:AD10"/>
    <mergeCell ref="D11:G11"/>
    <mergeCell ref="H11:AD15"/>
    <mergeCell ref="AE11:AG15"/>
    <mergeCell ref="D12:G14"/>
    <mergeCell ref="J1:AD1"/>
    <mergeCell ref="J2:AO2"/>
    <mergeCell ref="J3:AE3"/>
    <mergeCell ref="AF3:AO3"/>
    <mergeCell ref="J4:AD5"/>
    <mergeCell ref="J6:Y6"/>
    <mergeCell ref="AH6:AH13"/>
    <mergeCell ref="AI6:AR10"/>
    <mergeCell ref="AI11:AP15"/>
    <mergeCell ref="AH14:AH15"/>
  </mergeCells>
  <pageMargins left="0.39370078740157483" right="0.19685039370078741" top="0.19685039370078741" bottom="7.874015748031496E-2" header="0" footer="0"/>
  <pageSetup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AB0E-4544-4B1B-B7E4-E387F4A81EC7}">
  <sheetPr codeName="Hoja3">
    <pageSetUpPr fitToPage="1"/>
  </sheetPr>
  <dimension ref="A1:AM91"/>
  <sheetViews>
    <sheetView zoomScaleNormal="100" workbookViewId="0">
      <selection activeCell="D62" sqref="D62:J63"/>
    </sheetView>
  </sheetViews>
  <sheetFormatPr baseColWidth="10" defaultColWidth="9.33203125" defaultRowHeight="10.5" x14ac:dyDescent="0.15"/>
  <cols>
    <col min="1" max="1" width="8.1640625" style="73" customWidth="1"/>
    <col min="2" max="2" width="1.5" style="73" customWidth="1"/>
    <col min="3" max="3" width="0.83203125" style="73" customWidth="1"/>
    <col min="4" max="4" width="0.6640625" style="73" customWidth="1"/>
    <col min="5" max="5" width="12.5" style="73" customWidth="1"/>
    <col min="6" max="6" width="1.5" style="73" customWidth="1"/>
    <col min="7" max="7" width="24.33203125" style="73" customWidth="1"/>
    <col min="8" max="8" width="21.83203125" style="73" customWidth="1"/>
    <col min="9" max="9" width="13.1640625" style="73" customWidth="1"/>
    <col min="10" max="10" width="8.33203125" style="73" customWidth="1"/>
    <col min="11" max="11" width="0.6640625" style="73" customWidth="1"/>
    <col min="12" max="12" width="0.1640625" style="73" customWidth="1"/>
    <col min="13" max="14" width="0.33203125" style="73" customWidth="1"/>
    <col min="15" max="15" width="3.6640625" style="73" customWidth="1"/>
    <col min="16" max="16" width="3" style="73" customWidth="1"/>
    <col min="17" max="17" width="12" style="73" customWidth="1"/>
    <col min="18" max="18" width="0.1640625" style="73" customWidth="1"/>
    <col min="19" max="19" width="0.33203125" style="73" customWidth="1"/>
    <col min="20" max="20" width="17.5" style="73" customWidth="1"/>
    <col min="21" max="21" width="0.1640625" style="73" customWidth="1"/>
    <col min="22" max="22" width="19.33203125" style="73" customWidth="1"/>
    <col min="23" max="23" width="0.1640625" style="73" customWidth="1"/>
    <col min="24" max="24" width="14.83203125" style="73" customWidth="1"/>
    <col min="25" max="25" width="4.5" style="73" customWidth="1"/>
    <col min="26" max="26" width="0.1640625" style="73" customWidth="1"/>
    <col min="27" max="27" width="10.33203125" style="73" customWidth="1"/>
    <col min="28" max="30" width="1.5" style="73" customWidth="1"/>
    <col min="31" max="31" width="0.1640625" style="73" customWidth="1"/>
    <col min="32" max="32" width="4.33203125" style="73" customWidth="1"/>
    <col min="33" max="33" width="0.1640625" style="73" customWidth="1"/>
    <col min="34" max="34" width="1.33203125" style="73" customWidth="1"/>
    <col min="35" max="35" width="3" style="73" customWidth="1"/>
    <col min="36" max="36" width="1.5" style="73" customWidth="1"/>
    <col min="37" max="37" width="3" style="73" customWidth="1"/>
    <col min="38" max="38" width="8.5" style="73" customWidth="1"/>
    <col min="39" max="39" width="2.1640625" style="73" customWidth="1"/>
    <col min="40" max="16384" width="9.33203125" style="73"/>
  </cols>
  <sheetData>
    <row r="1" spans="1:39" ht="13.5" customHeight="1" x14ac:dyDescent="0.15">
      <c r="F1" s="74"/>
      <c r="G1" s="74"/>
      <c r="H1" s="75" t="s">
        <v>0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4"/>
      <c r="AD1" s="74"/>
      <c r="AE1" s="74"/>
      <c r="AF1" s="74"/>
      <c r="AG1" s="74"/>
      <c r="AH1" s="74"/>
    </row>
    <row r="2" spans="1:39" ht="0.75" customHeight="1" x14ac:dyDescent="0.15">
      <c r="A2" s="76"/>
      <c r="B2" s="76"/>
      <c r="C2" s="76"/>
      <c r="D2" s="76"/>
      <c r="E2" s="76"/>
      <c r="F2" s="76"/>
      <c r="G2" s="76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5" t="s">
        <v>2</v>
      </c>
      <c r="AE2" s="75"/>
      <c r="AF2" s="75"/>
      <c r="AG2" s="75"/>
      <c r="AH2" s="75"/>
    </row>
    <row r="3" spans="1:39" ht="0.75" customHeight="1" x14ac:dyDescent="0.15">
      <c r="A3" s="76"/>
      <c r="B3" s="76"/>
      <c r="C3" s="76"/>
      <c r="D3" s="76"/>
      <c r="E3" s="76"/>
      <c r="F3" s="76"/>
      <c r="G3" s="76"/>
      <c r="H3" s="78" t="s">
        <v>103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 t="s">
        <v>2</v>
      </c>
    </row>
    <row r="4" spans="1:39" ht="10.5" customHeight="1" x14ac:dyDescent="0.15">
      <c r="A4" s="76"/>
      <c r="B4" s="76"/>
      <c r="C4" s="76"/>
      <c r="D4" s="76"/>
      <c r="E4" s="76"/>
      <c r="F4" s="76"/>
      <c r="G4" s="76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39" ht="5.0999999999999996" customHeight="1" x14ac:dyDescent="0.15">
      <c r="A5" s="80" t="s">
        <v>2</v>
      </c>
      <c r="B5" s="80"/>
      <c r="C5" s="81"/>
      <c r="D5" s="81"/>
      <c r="E5" s="81"/>
      <c r="F5" s="81"/>
      <c r="G5" s="81"/>
      <c r="H5" s="81"/>
      <c r="I5" s="78" t="s">
        <v>2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82"/>
      <c r="Z5" s="82"/>
      <c r="AA5" s="82"/>
      <c r="AB5" s="82"/>
      <c r="AC5" s="82"/>
      <c r="AD5" s="82"/>
      <c r="AE5" s="80"/>
      <c r="AF5" s="83"/>
      <c r="AG5" s="83"/>
      <c r="AH5" s="83"/>
      <c r="AI5" s="83"/>
      <c r="AJ5" s="83"/>
      <c r="AK5" s="83"/>
    </row>
    <row r="6" spans="1:39" ht="0.75" customHeight="1" x14ac:dyDescent="0.15">
      <c r="A6" s="80"/>
      <c r="B6" s="80"/>
      <c r="C6" s="81"/>
      <c r="D6" s="81"/>
      <c r="E6" s="81"/>
      <c r="F6" s="81"/>
      <c r="G6" s="81"/>
      <c r="H6" s="84" t="s">
        <v>3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2"/>
      <c r="AD6" s="82"/>
      <c r="AE6" s="80"/>
      <c r="AF6" s="83"/>
      <c r="AG6" s="83"/>
      <c r="AH6" s="83"/>
      <c r="AI6" s="83"/>
      <c r="AJ6" s="83"/>
      <c r="AK6" s="83"/>
    </row>
    <row r="7" spans="1:39" ht="8.25" customHeight="1" x14ac:dyDescent="0.15">
      <c r="A7" s="80"/>
      <c r="B7" s="80"/>
      <c r="C7" s="81"/>
      <c r="D7" s="81"/>
      <c r="E7" s="81"/>
      <c r="F7" s="81"/>
      <c r="G7" s="81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2"/>
      <c r="AD7" s="82"/>
      <c r="AE7" s="80"/>
      <c r="AF7" s="83"/>
      <c r="AG7" s="83"/>
      <c r="AH7" s="83"/>
      <c r="AI7" s="83"/>
      <c r="AJ7" s="83"/>
      <c r="AK7" s="83"/>
    </row>
    <row r="8" spans="1:39" ht="9" customHeight="1" x14ac:dyDescent="0.15">
      <c r="A8" s="80"/>
      <c r="B8" s="80"/>
      <c r="C8" s="81"/>
      <c r="D8" s="81"/>
      <c r="E8" s="81"/>
      <c r="F8" s="81"/>
      <c r="G8" s="81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2"/>
      <c r="AD8" s="82"/>
      <c r="AE8" s="80"/>
      <c r="AF8" s="83"/>
      <c r="AG8" s="83"/>
      <c r="AH8" s="83"/>
      <c r="AI8" s="83"/>
      <c r="AJ8" s="83"/>
      <c r="AK8" s="83"/>
    </row>
    <row r="9" spans="1:39" ht="2.4500000000000002" customHeight="1" x14ac:dyDescent="0.15"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7"/>
      <c r="AD9" s="87"/>
      <c r="AE9" s="80"/>
      <c r="AF9" s="87"/>
      <c r="AG9" s="87"/>
      <c r="AH9" s="87"/>
      <c r="AI9" s="87"/>
    </row>
    <row r="10" spans="1:39" ht="2.1" customHeight="1" x14ac:dyDescent="0.15"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7"/>
      <c r="AD10" s="87"/>
      <c r="AE10" s="88"/>
      <c r="AF10" s="87"/>
      <c r="AG10" s="87"/>
      <c r="AH10" s="87"/>
      <c r="AI10" s="87"/>
    </row>
    <row r="11" spans="1:39" ht="16.5" customHeight="1" x14ac:dyDescent="0.15">
      <c r="A11" s="89" t="s">
        <v>2</v>
      </c>
      <c r="B11" s="90" t="s">
        <v>104</v>
      </c>
      <c r="C11" s="90"/>
      <c r="D11" s="90"/>
      <c r="E11" s="90"/>
      <c r="F11" s="90"/>
      <c r="G11" s="90"/>
      <c r="H11" s="90"/>
      <c r="I11" s="90"/>
      <c r="J11" s="90"/>
      <c r="K11" s="90"/>
      <c r="L11" s="91" t="s">
        <v>105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2" t="s">
        <v>2</v>
      </c>
      <c r="AH11" s="93" t="s">
        <v>2</v>
      </c>
      <c r="AI11" s="93"/>
      <c r="AJ11" s="93"/>
      <c r="AK11" s="93"/>
      <c r="AL11" s="94"/>
      <c r="AM11" s="94"/>
    </row>
    <row r="12" spans="1:39" ht="0.75" customHeight="1" x14ac:dyDescent="0.15">
      <c r="A12" s="95" t="s">
        <v>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</row>
    <row r="13" spans="1:39" ht="0.75" customHeight="1" x14ac:dyDescent="0.15">
      <c r="A13" s="96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7" t="s">
        <v>2</v>
      </c>
      <c r="M13" s="95" t="s">
        <v>2</v>
      </c>
      <c r="N13" s="95"/>
      <c r="O13" s="95"/>
      <c r="P13" s="95"/>
      <c r="Q13" s="95"/>
      <c r="R13" s="97" t="s">
        <v>2</v>
      </c>
      <c r="S13" s="95" t="s">
        <v>2</v>
      </c>
      <c r="T13" s="95"/>
      <c r="U13" s="97" t="s">
        <v>2</v>
      </c>
      <c r="V13" s="98" t="s">
        <v>2</v>
      </c>
      <c r="W13" s="97" t="s">
        <v>2</v>
      </c>
      <c r="X13" s="95" t="s">
        <v>2</v>
      </c>
      <c r="Y13" s="95"/>
      <c r="Z13" s="97" t="s">
        <v>2</v>
      </c>
      <c r="AA13" s="95" t="s">
        <v>2</v>
      </c>
      <c r="AB13" s="95"/>
      <c r="AC13" s="95"/>
      <c r="AD13" s="95"/>
      <c r="AE13" s="95"/>
      <c r="AF13" s="95"/>
      <c r="AG13" s="97"/>
      <c r="AH13" s="99" t="s">
        <v>106</v>
      </c>
      <c r="AI13" s="99"/>
      <c r="AJ13" s="99"/>
      <c r="AK13" s="99"/>
      <c r="AL13" s="99"/>
      <c r="AM13" s="93"/>
    </row>
    <row r="14" spans="1:39" ht="12.95" customHeight="1" x14ac:dyDescent="0.15">
      <c r="A14" s="96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7"/>
      <c r="M14" s="99" t="s">
        <v>107</v>
      </c>
      <c r="N14" s="99"/>
      <c r="O14" s="99"/>
      <c r="P14" s="99"/>
      <c r="Q14" s="99"/>
      <c r="R14" s="97"/>
      <c r="S14" s="100" t="s">
        <v>108</v>
      </c>
      <c r="T14" s="100"/>
      <c r="U14" s="97"/>
      <c r="V14" s="99" t="s">
        <v>109</v>
      </c>
      <c r="W14" s="97"/>
      <c r="X14" s="99" t="s">
        <v>110</v>
      </c>
      <c r="Y14" s="99"/>
      <c r="Z14" s="97"/>
      <c r="AA14" s="99" t="s">
        <v>111</v>
      </c>
      <c r="AB14" s="99"/>
      <c r="AC14" s="99"/>
      <c r="AD14" s="99"/>
      <c r="AE14" s="99"/>
      <c r="AF14" s="99"/>
      <c r="AG14" s="97"/>
      <c r="AH14" s="99"/>
      <c r="AI14" s="99"/>
      <c r="AJ14" s="99"/>
      <c r="AK14" s="99"/>
      <c r="AL14" s="99"/>
      <c r="AM14" s="93"/>
    </row>
    <row r="15" spans="1:39" ht="4.3499999999999996" customHeight="1" x14ac:dyDescent="0.15">
      <c r="A15" s="96"/>
      <c r="B15" s="101" t="s">
        <v>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97"/>
      <c r="M15" s="99"/>
      <c r="N15" s="99"/>
      <c r="O15" s="99"/>
      <c r="P15" s="99"/>
      <c r="Q15" s="99"/>
      <c r="R15" s="97"/>
      <c r="S15" s="100"/>
      <c r="T15" s="100"/>
      <c r="U15" s="97"/>
      <c r="V15" s="99"/>
      <c r="W15" s="97"/>
      <c r="X15" s="99"/>
      <c r="Y15" s="99"/>
      <c r="Z15" s="97"/>
      <c r="AA15" s="99"/>
      <c r="AB15" s="99"/>
      <c r="AC15" s="99"/>
      <c r="AD15" s="99"/>
      <c r="AE15" s="99"/>
      <c r="AF15" s="99"/>
      <c r="AG15" s="97"/>
      <c r="AH15" s="99"/>
      <c r="AI15" s="99"/>
      <c r="AJ15" s="99"/>
      <c r="AK15" s="99"/>
      <c r="AL15" s="99"/>
      <c r="AM15" s="93"/>
    </row>
    <row r="16" spans="1:39" ht="0.75" customHeight="1" x14ac:dyDescent="0.15">
      <c r="A16" s="96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95" t="s">
        <v>2</v>
      </c>
      <c r="M16" s="95"/>
      <c r="N16" s="95"/>
      <c r="O16" s="95"/>
      <c r="P16" s="95"/>
      <c r="Q16" s="95"/>
      <c r="R16" s="97"/>
      <c r="S16" s="95" t="s">
        <v>2</v>
      </c>
      <c r="T16" s="95"/>
      <c r="U16" s="97"/>
      <c r="V16" s="98" t="s">
        <v>2</v>
      </c>
      <c r="W16" s="97"/>
      <c r="X16" s="95" t="s">
        <v>2</v>
      </c>
      <c r="Y16" s="95"/>
      <c r="Z16" s="97"/>
      <c r="AA16" s="95" t="s">
        <v>2</v>
      </c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3"/>
    </row>
    <row r="17" spans="1:39" ht="7.9" customHeight="1" x14ac:dyDescent="0.15">
      <c r="A17" s="96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92" t="s">
        <v>2</v>
      </c>
      <c r="M17" s="99" t="s">
        <v>2</v>
      </c>
      <c r="N17" s="99"/>
      <c r="O17" s="99"/>
      <c r="P17" s="99"/>
      <c r="Q17" s="99"/>
      <c r="R17" s="97"/>
      <c r="S17" s="100" t="s">
        <v>2</v>
      </c>
      <c r="T17" s="100"/>
      <c r="U17" s="97"/>
      <c r="V17" s="102" t="s">
        <v>2</v>
      </c>
      <c r="W17" s="97"/>
      <c r="X17" s="99" t="s">
        <v>2</v>
      </c>
      <c r="Y17" s="99"/>
      <c r="Z17" s="97"/>
      <c r="AA17" s="99" t="s">
        <v>2</v>
      </c>
      <c r="AB17" s="99"/>
      <c r="AC17" s="99"/>
      <c r="AD17" s="99"/>
      <c r="AE17" s="99"/>
      <c r="AF17" s="99"/>
      <c r="AG17" s="92" t="s">
        <v>2</v>
      </c>
      <c r="AH17" s="99" t="s">
        <v>2</v>
      </c>
      <c r="AI17" s="99"/>
      <c r="AJ17" s="99"/>
      <c r="AK17" s="99"/>
      <c r="AL17" s="99"/>
      <c r="AM17" s="93"/>
    </row>
    <row r="18" spans="1:39" ht="0.75" customHeight="1" x14ac:dyDescent="0.15">
      <c r="A18" s="95" t="s">
        <v>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7"/>
      <c r="S18" s="95" t="s">
        <v>2</v>
      </c>
      <c r="T18" s="95"/>
      <c r="U18" s="97"/>
      <c r="V18" s="98" t="s">
        <v>2</v>
      </c>
      <c r="W18" s="97"/>
      <c r="X18" s="95" t="s">
        <v>2</v>
      </c>
      <c r="Y18" s="95"/>
      <c r="Z18" s="97"/>
      <c r="AA18" s="95" t="s">
        <v>2</v>
      </c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</row>
    <row r="19" spans="1:39" ht="4.5" customHeight="1" x14ac:dyDescent="0.15"/>
    <row r="20" spans="1:39" ht="9.6" customHeight="1" x14ac:dyDescent="0.15">
      <c r="A20" s="103" t="s">
        <v>2</v>
      </c>
      <c r="B20" s="103"/>
      <c r="D20" s="104" t="s">
        <v>112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5">
        <v>154226025.63</v>
      </c>
      <c r="O20" s="105"/>
      <c r="P20" s="105"/>
      <c r="Q20" s="105"/>
      <c r="R20" s="105"/>
      <c r="S20" s="105"/>
      <c r="T20" s="106">
        <v>0</v>
      </c>
      <c r="U20" s="105">
        <v>154226025.63</v>
      </c>
      <c r="V20" s="105"/>
      <c r="W20" s="105">
        <v>23677736.030000001</v>
      </c>
      <c r="X20" s="105"/>
      <c r="Y20" s="105"/>
      <c r="Z20" s="105">
        <v>23677736.030000001</v>
      </c>
      <c r="AA20" s="105"/>
      <c r="AB20" s="105"/>
      <c r="AC20" s="105"/>
      <c r="AD20" s="105"/>
      <c r="AE20" s="105"/>
      <c r="AF20" s="105"/>
      <c r="AG20" s="107">
        <v>-130548289.59999999</v>
      </c>
      <c r="AH20" s="107"/>
      <c r="AI20" s="107"/>
      <c r="AJ20" s="107"/>
      <c r="AK20" s="107"/>
      <c r="AL20" s="107"/>
    </row>
    <row r="21" spans="1:39" ht="0.4" customHeight="1" x14ac:dyDescent="0.15"/>
    <row r="22" spans="1:39" ht="9.6" customHeight="1" x14ac:dyDescent="0.15">
      <c r="A22" s="103" t="s">
        <v>2</v>
      </c>
      <c r="B22" s="103"/>
      <c r="D22" s="104" t="s">
        <v>113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5">
        <v>0</v>
      </c>
      <c r="O22" s="105"/>
      <c r="P22" s="105"/>
      <c r="Q22" s="105"/>
      <c r="R22" s="105"/>
      <c r="S22" s="105"/>
      <c r="T22" s="106">
        <v>0</v>
      </c>
      <c r="U22" s="105">
        <v>0</v>
      </c>
      <c r="V22" s="105"/>
      <c r="W22" s="105">
        <v>0</v>
      </c>
      <c r="X22" s="105"/>
      <c r="Y22" s="105"/>
      <c r="Z22" s="105">
        <v>0</v>
      </c>
      <c r="AA22" s="105"/>
      <c r="AB22" s="105"/>
      <c r="AC22" s="105"/>
      <c r="AD22" s="105"/>
      <c r="AE22" s="105"/>
      <c r="AF22" s="105"/>
      <c r="AG22" s="107">
        <v>0</v>
      </c>
      <c r="AH22" s="107"/>
      <c r="AI22" s="107"/>
      <c r="AJ22" s="107"/>
      <c r="AK22" s="107"/>
      <c r="AL22" s="107"/>
    </row>
    <row r="23" spans="1:39" ht="0.4" customHeight="1" x14ac:dyDescent="0.15"/>
    <row r="24" spans="1:39" ht="9.6" customHeight="1" x14ac:dyDescent="0.15">
      <c r="A24" s="103" t="s">
        <v>2</v>
      </c>
      <c r="B24" s="103"/>
      <c r="D24" s="104" t="s">
        <v>114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5">
        <v>149724.59</v>
      </c>
      <c r="O24" s="105"/>
      <c r="P24" s="105"/>
      <c r="Q24" s="105"/>
      <c r="R24" s="105"/>
      <c r="S24" s="105"/>
      <c r="T24" s="106">
        <v>0</v>
      </c>
      <c r="U24" s="105">
        <v>149724.59</v>
      </c>
      <c r="V24" s="105"/>
      <c r="W24" s="105">
        <v>0</v>
      </c>
      <c r="X24" s="105"/>
      <c r="Y24" s="105"/>
      <c r="Z24" s="105">
        <v>0</v>
      </c>
      <c r="AA24" s="105"/>
      <c r="AB24" s="105"/>
      <c r="AC24" s="105"/>
      <c r="AD24" s="105"/>
      <c r="AE24" s="105"/>
      <c r="AF24" s="105"/>
      <c r="AG24" s="107">
        <v>-149724.59</v>
      </c>
      <c r="AH24" s="107"/>
      <c r="AI24" s="107"/>
      <c r="AJ24" s="107"/>
      <c r="AK24" s="107"/>
      <c r="AL24" s="107"/>
    </row>
    <row r="25" spans="1:39" ht="0.4" customHeight="1" x14ac:dyDescent="0.15"/>
    <row r="26" spans="1:39" ht="9.6" customHeight="1" x14ac:dyDescent="0.15">
      <c r="A26" s="103" t="s">
        <v>2</v>
      </c>
      <c r="B26" s="103"/>
      <c r="D26" s="104" t="s">
        <v>115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5">
        <v>93974276.650000006</v>
      </c>
      <c r="O26" s="105"/>
      <c r="P26" s="105"/>
      <c r="Q26" s="105"/>
      <c r="R26" s="105"/>
      <c r="S26" s="105"/>
      <c r="T26" s="106">
        <v>0</v>
      </c>
      <c r="U26" s="105">
        <v>93974276.650000006</v>
      </c>
      <c r="V26" s="105"/>
      <c r="W26" s="105">
        <v>17616172.100000001</v>
      </c>
      <c r="X26" s="105"/>
      <c r="Y26" s="105"/>
      <c r="Z26" s="105">
        <v>17616172.100000001</v>
      </c>
      <c r="AA26" s="105"/>
      <c r="AB26" s="105"/>
      <c r="AC26" s="105"/>
      <c r="AD26" s="105"/>
      <c r="AE26" s="105"/>
      <c r="AF26" s="105"/>
      <c r="AG26" s="107">
        <v>-76358104.549999997</v>
      </c>
      <c r="AH26" s="107"/>
      <c r="AI26" s="107"/>
      <c r="AJ26" s="107"/>
      <c r="AK26" s="107"/>
      <c r="AL26" s="107"/>
    </row>
    <row r="27" spans="1:39" ht="0.4" customHeight="1" x14ac:dyDescent="0.15"/>
    <row r="28" spans="1:39" ht="9.6" customHeight="1" x14ac:dyDescent="0.15">
      <c r="A28" s="103" t="s">
        <v>2</v>
      </c>
      <c r="B28" s="103"/>
      <c r="D28" s="104" t="s">
        <v>116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5">
        <v>5492482.7599999998</v>
      </c>
      <c r="O28" s="105"/>
      <c r="P28" s="105"/>
      <c r="Q28" s="105"/>
      <c r="R28" s="105"/>
      <c r="S28" s="105"/>
      <c r="T28" s="106">
        <v>2287213.08</v>
      </c>
      <c r="U28" s="105">
        <v>7779695.8399999999</v>
      </c>
      <c r="V28" s="105"/>
      <c r="W28" s="105">
        <v>1459038.56</v>
      </c>
      <c r="X28" s="105"/>
      <c r="Y28" s="105"/>
      <c r="Z28" s="105">
        <v>1459038.56</v>
      </c>
      <c r="AA28" s="105"/>
      <c r="AB28" s="105"/>
      <c r="AC28" s="105"/>
      <c r="AD28" s="105"/>
      <c r="AE28" s="105"/>
      <c r="AF28" s="105"/>
      <c r="AG28" s="107">
        <v>-4033444.2</v>
      </c>
      <c r="AH28" s="107"/>
      <c r="AI28" s="107"/>
      <c r="AJ28" s="107"/>
      <c r="AK28" s="107"/>
      <c r="AL28" s="107"/>
    </row>
    <row r="29" spans="1:39" ht="0.4" customHeight="1" x14ac:dyDescent="0.15"/>
    <row r="30" spans="1:39" ht="9.6" customHeight="1" x14ac:dyDescent="0.15">
      <c r="A30" s="103" t="s">
        <v>2</v>
      </c>
      <c r="B30" s="103"/>
      <c r="D30" s="104" t="s">
        <v>117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5">
        <v>23071948.25</v>
      </c>
      <c r="O30" s="105"/>
      <c r="P30" s="105"/>
      <c r="Q30" s="105"/>
      <c r="R30" s="105"/>
      <c r="S30" s="105"/>
      <c r="T30" s="106">
        <v>0</v>
      </c>
      <c r="U30" s="105">
        <v>23071948.25</v>
      </c>
      <c r="V30" s="105"/>
      <c r="W30" s="105">
        <v>4680087.8</v>
      </c>
      <c r="X30" s="105"/>
      <c r="Y30" s="105"/>
      <c r="Z30" s="105">
        <v>4680087.8</v>
      </c>
      <c r="AA30" s="105"/>
      <c r="AB30" s="105"/>
      <c r="AC30" s="105"/>
      <c r="AD30" s="105"/>
      <c r="AE30" s="105"/>
      <c r="AF30" s="105"/>
      <c r="AG30" s="107">
        <v>-18391860.449999999</v>
      </c>
      <c r="AH30" s="107"/>
      <c r="AI30" s="107"/>
      <c r="AJ30" s="107"/>
      <c r="AK30" s="107"/>
      <c r="AL30" s="107"/>
    </row>
    <row r="31" spans="1:39" ht="0.4" customHeight="1" x14ac:dyDescent="0.15"/>
    <row r="32" spans="1:39" ht="9.6" customHeight="1" x14ac:dyDescent="0.15">
      <c r="A32" s="103" t="s">
        <v>2</v>
      </c>
      <c r="B32" s="103"/>
      <c r="D32" s="104" t="s">
        <v>118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5">
        <v>0</v>
      </c>
      <c r="O32" s="105"/>
      <c r="P32" s="105"/>
      <c r="Q32" s="105"/>
      <c r="R32" s="105"/>
      <c r="S32" s="105"/>
      <c r="T32" s="106">
        <v>0</v>
      </c>
      <c r="U32" s="105">
        <v>0</v>
      </c>
      <c r="V32" s="105"/>
      <c r="W32" s="105">
        <v>0</v>
      </c>
      <c r="X32" s="105"/>
      <c r="Y32" s="105"/>
      <c r="Z32" s="105">
        <v>0</v>
      </c>
      <c r="AA32" s="105"/>
      <c r="AB32" s="105"/>
      <c r="AC32" s="105"/>
      <c r="AD32" s="105"/>
      <c r="AE32" s="105"/>
      <c r="AF32" s="105"/>
      <c r="AG32" s="107">
        <v>0</v>
      </c>
      <c r="AH32" s="107"/>
      <c r="AI32" s="107"/>
      <c r="AJ32" s="107"/>
      <c r="AK32" s="107"/>
      <c r="AL32" s="107"/>
    </row>
    <row r="33" spans="1:39" ht="0.4" customHeight="1" x14ac:dyDescent="0.15"/>
    <row r="34" spans="1:39" ht="9.6" customHeight="1" x14ac:dyDescent="0.15">
      <c r="A34" s="103" t="s">
        <v>2</v>
      </c>
      <c r="B34" s="103"/>
      <c r="D34" s="104" t="s">
        <v>119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5">
        <v>1177365039.6500001</v>
      </c>
      <c r="O34" s="105"/>
      <c r="P34" s="105"/>
      <c r="Q34" s="105"/>
      <c r="R34" s="105"/>
      <c r="S34" s="105"/>
      <c r="T34" s="106">
        <v>72891891.239999995</v>
      </c>
      <c r="U34" s="105">
        <v>1250256930.8900001</v>
      </c>
      <c r="V34" s="105"/>
      <c r="W34" s="105">
        <v>300328660.06</v>
      </c>
      <c r="X34" s="105"/>
      <c r="Y34" s="105"/>
      <c r="Z34" s="105">
        <v>300328660.06</v>
      </c>
      <c r="AA34" s="105"/>
      <c r="AB34" s="105"/>
      <c r="AC34" s="105"/>
      <c r="AD34" s="105"/>
      <c r="AE34" s="105"/>
      <c r="AF34" s="105"/>
      <c r="AG34" s="107">
        <v>-877036379.59000003</v>
      </c>
      <c r="AH34" s="107"/>
      <c r="AI34" s="107"/>
      <c r="AJ34" s="107"/>
      <c r="AK34" s="107"/>
      <c r="AL34" s="107"/>
    </row>
    <row r="35" spans="1:39" ht="0.4" customHeight="1" x14ac:dyDescent="0.15"/>
    <row r="36" spans="1:39" ht="9.6" customHeight="1" x14ac:dyDescent="0.15">
      <c r="A36" s="103" t="s">
        <v>2</v>
      </c>
      <c r="B36" s="103"/>
      <c r="D36" s="104" t="s">
        <v>120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5">
        <v>1</v>
      </c>
      <c r="O36" s="105"/>
      <c r="P36" s="105"/>
      <c r="Q36" s="105"/>
      <c r="R36" s="105"/>
      <c r="S36" s="105"/>
      <c r="T36" s="106">
        <v>0</v>
      </c>
      <c r="U36" s="105">
        <v>1</v>
      </c>
      <c r="V36" s="105"/>
      <c r="W36" s="105">
        <v>0</v>
      </c>
      <c r="X36" s="105"/>
      <c r="Y36" s="105"/>
      <c r="Z36" s="105">
        <v>0</v>
      </c>
      <c r="AA36" s="105"/>
      <c r="AB36" s="105"/>
      <c r="AC36" s="105"/>
      <c r="AD36" s="105"/>
      <c r="AE36" s="105"/>
      <c r="AF36" s="105"/>
      <c r="AG36" s="107">
        <v>-1</v>
      </c>
      <c r="AH36" s="107"/>
      <c r="AI36" s="107"/>
      <c r="AJ36" s="107"/>
      <c r="AK36" s="107"/>
      <c r="AL36" s="107"/>
    </row>
    <row r="37" spans="1:39" ht="0.4" customHeight="1" x14ac:dyDescent="0.15"/>
    <row r="38" spans="1:39" ht="9.6" customHeight="1" x14ac:dyDescent="0.15">
      <c r="A38" s="103" t="s">
        <v>2</v>
      </c>
      <c r="B38" s="103"/>
      <c r="D38" s="104" t="s">
        <v>121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5">
        <v>0</v>
      </c>
      <c r="O38" s="105"/>
      <c r="P38" s="105"/>
      <c r="Q38" s="105"/>
      <c r="R38" s="105"/>
      <c r="S38" s="105"/>
      <c r="T38" s="106">
        <v>0</v>
      </c>
      <c r="U38" s="105">
        <v>0</v>
      </c>
      <c r="V38" s="105"/>
      <c r="W38" s="105">
        <v>0</v>
      </c>
      <c r="X38" s="105"/>
      <c r="Y38" s="105"/>
      <c r="Z38" s="105">
        <v>0</v>
      </c>
      <c r="AA38" s="105"/>
      <c r="AB38" s="105"/>
      <c r="AC38" s="105"/>
      <c r="AD38" s="105"/>
      <c r="AE38" s="105"/>
      <c r="AF38" s="105"/>
      <c r="AG38" s="107">
        <v>0</v>
      </c>
      <c r="AH38" s="107"/>
      <c r="AI38" s="107"/>
      <c r="AJ38" s="107"/>
      <c r="AK38" s="107"/>
      <c r="AL38" s="107"/>
    </row>
    <row r="39" spans="1:39" ht="0.4" customHeight="1" x14ac:dyDescent="0.15"/>
    <row r="40" spans="1:39" ht="12.75" customHeight="1" x14ac:dyDescent="0.15">
      <c r="A40" s="103" t="s">
        <v>2</v>
      </c>
      <c r="B40" s="103"/>
      <c r="D40" s="108" t="s">
        <v>12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9">
        <v>1454279498.53</v>
      </c>
      <c r="O40" s="109"/>
      <c r="P40" s="109"/>
      <c r="Q40" s="109"/>
      <c r="R40" s="109"/>
      <c r="S40" s="109"/>
      <c r="T40" s="110">
        <v>75179104.319999993</v>
      </c>
      <c r="U40" s="109">
        <v>1529458602.8499999</v>
      </c>
      <c r="V40" s="109"/>
      <c r="W40" s="109">
        <v>347761694.55000001</v>
      </c>
      <c r="X40" s="109"/>
      <c r="Y40" s="109"/>
      <c r="Z40" s="109">
        <v>347761694.55000001</v>
      </c>
      <c r="AA40" s="109"/>
      <c r="AB40" s="109"/>
      <c r="AC40" s="109"/>
      <c r="AD40" s="109"/>
      <c r="AE40" s="109"/>
      <c r="AF40" s="109"/>
      <c r="AG40" s="111">
        <v>-1106517803.98</v>
      </c>
      <c r="AH40" s="111"/>
      <c r="AI40" s="111"/>
      <c r="AJ40" s="111"/>
      <c r="AK40" s="111"/>
      <c r="AL40" s="111"/>
    </row>
    <row r="41" spans="1:39" ht="0.4" customHeight="1" x14ac:dyDescent="0.15"/>
    <row r="42" spans="1:39" ht="15" customHeight="1" x14ac:dyDescent="0.15">
      <c r="A42" s="103" t="s">
        <v>2</v>
      </c>
      <c r="B42" s="103"/>
      <c r="D42" s="108" t="s">
        <v>122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AG42" s="112">
        <v>-1106517803.98</v>
      </c>
      <c r="AH42" s="112"/>
      <c r="AI42" s="112"/>
      <c r="AJ42" s="112"/>
      <c r="AK42" s="112"/>
      <c r="AL42" s="112"/>
    </row>
    <row r="43" spans="1:39" ht="0.75" customHeight="1" x14ac:dyDescent="0.15">
      <c r="A43" s="95" t="s">
        <v>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113" t="s">
        <v>105</v>
      </c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97" t="s">
        <v>2</v>
      </c>
      <c r="AH43" s="95" t="s">
        <v>2</v>
      </c>
      <c r="AI43" s="95"/>
      <c r="AJ43" s="95"/>
      <c r="AK43" s="95"/>
      <c r="AL43" s="95"/>
      <c r="AM43" s="95"/>
    </row>
    <row r="44" spans="1:39" ht="6.2" customHeight="1" x14ac:dyDescent="0.15">
      <c r="A44" s="115" t="s">
        <v>2</v>
      </c>
      <c r="B44" s="116" t="s">
        <v>123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7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7"/>
      <c r="AH44" s="93" t="s">
        <v>2</v>
      </c>
      <c r="AI44" s="93"/>
      <c r="AJ44" s="93"/>
      <c r="AK44" s="93"/>
      <c r="AL44" s="93"/>
      <c r="AM44" s="93"/>
    </row>
    <row r="45" spans="1:39" ht="6.95" customHeight="1" x14ac:dyDescent="0.15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7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9" t="s">
        <v>106</v>
      </c>
      <c r="AH45" s="99"/>
      <c r="AI45" s="99"/>
      <c r="AJ45" s="99"/>
      <c r="AK45" s="99"/>
      <c r="AL45" s="99"/>
      <c r="AM45" s="118" t="s">
        <v>2</v>
      </c>
    </row>
    <row r="46" spans="1:39" ht="0.75" customHeight="1" x14ac:dyDescent="0.1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9" t="s">
        <v>107</v>
      </c>
      <c r="M46" s="120"/>
      <c r="N46" s="120"/>
      <c r="O46" s="120"/>
      <c r="P46" s="120"/>
      <c r="Q46" s="121"/>
      <c r="R46" s="97" t="s">
        <v>2</v>
      </c>
      <c r="S46" s="122" t="s">
        <v>124</v>
      </c>
      <c r="T46" s="123"/>
      <c r="U46" s="97" t="s">
        <v>2</v>
      </c>
      <c r="V46" s="121" t="s">
        <v>109</v>
      </c>
      <c r="W46" s="97" t="s">
        <v>2</v>
      </c>
      <c r="X46" s="120" t="s">
        <v>110</v>
      </c>
      <c r="Y46" s="121"/>
      <c r="Z46" s="97" t="s">
        <v>2</v>
      </c>
      <c r="AA46" s="120" t="s">
        <v>111</v>
      </c>
      <c r="AB46" s="120"/>
      <c r="AC46" s="120"/>
      <c r="AD46" s="120"/>
      <c r="AE46" s="120"/>
      <c r="AF46" s="124"/>
      <c r="AG46" s="99"/>
      <c r="AH46" s="99"/>
      <c r="AI46" s="99"/>
      <c r="AJ46" s="99"/>
      <c r="AK46" s="99"/>
      <c r="AL46" s="99"/>
      <c r="AM46" s="118"/>
    </row>
    <row r="47" spans="1:39" ht="12.95" customHeight="1" x14ac:dyDescent="0.15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25"/>
      <c r="M47" s="99"/>
      <c r="N47" s="99"/>
      <c r="O47" s="99"/>
      <c r="P47" s="99"/>
      <c r="Q47" s="126"/>
      <c r="R47" s="97"/>
      <c r="S47" s="100"/>
      <c r="T47" s="127"/>
      <c r="U47" s="97"/>
      <c r="V47" s="126"/>
      <c r="W47" s="97"/>
      <c r="X47" s="99"/>
      <c r="Y47" s="126"/>
      <c r="Z47" s="97"/>
      <c r="AA47" s="99"/>
      <c r="AB47" s="99"/>
      <c r="AC47" s="99"/>
      <c r="AD47" s="99"/>
      <c r="AE47" s="99"/>
      <c r="AF47" s="128"/>
      <c r="AG47" s="99"/>
      <c r="AH47" s="99"/>
      <c r="AI47" s="99"/>
      <c r="AJ47" s="99"/>
      <c r="AK47" s="99"/>
      <c r="AL47" s="99"/>
      <c r="AM47" s="118"/>
    </row>
    <row r="48" spans="1:39" ht="4.7" customHeight="1" x14ac:dyDescent="0.15">
      <c r="A48" s="115"/>
      <c r="B48" s="129" t="s">
        <v>2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30"/>
      <c r="M48" s="131"/>
      <c r="N48" s="131"/>
      <c r="O48" s="131"/>
      <c r="P48" s="131"/>
      <c r="Q48" s="132"/>
      <c r="R48" s="97"/>
      <c r="S48" s="133"/>
      <c r="T48" s="134"/>
      <c r="U48" s="97"/>
      <c r="V48" s="132"/>
      <c r="W48" s="97"/>
      <c r="X48" s="131"/>
      <c r="Y48" s="132"/>
      <c r="Z48" s="97"/>
      <c r="AA48" s="131"/>
      <c r="AB48" s="131"/>
      <c r="AC48" s="131"/>
      <c r="AD48" s="131"/>
      <c r="AE48" s="131"/>
      <c r="AF48" s="135"/>
      <c r="AG48" s="99"/>
      <c r="AH48" s="99"/>
      <c r="AI48" s="99"/>
      <c r="AJ48" s="99"/>
      <c r="AK48" s="99"/>
      <c r="AL48" s="99"/>
      <c r="AM48" s="118"/>
    </row>
    <row r="49" spans="1:39" ht="0.75" customHeight="1" x14ac:dyDescent="0.15">
      <c r="A49" s="115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36" t="s">
        <v>2</v>
      </c>
      <c r="M49" s="95"/>
      <c r="N49" s="95"/>
      <c r="O49" s="95"/>
      <c r="P49" s="95"/>
      <c r="Q49" s="95"/>
      <c r="R49" s="97"/>
      <c r="S49" s="95" t="s">
        <v>2</v>
      </c>
      <c r="T49" s="95"/>
      <c r="U49" s="97"/>
      <c r="V49" s="98" t="s">
        <v>2</v>
      </c>
      <c r="W49" s="97"/>
      <c r="X49" s="95" t="s">
        <v>2</v>
      </c>
      <c r="Y49" s="95"/>
      <c r="Z49" s="97"/>
      <c r="AA49" s="95" t="s">
        <v>2</v>
      </c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118"/>
    </row>
    <row r="50" spans="1:39" ht="8.25" customHeight="1" x14ac:dyDescent="0.15">
      <c r="A50" s="115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30" t="s">
        <v>2</v>
      </c>
      <c r="M50" s="131"/>
      <c r="N50" s="131"/>
      <c r="O50" s="131"/>
      <c r="P50" s="131"/>
      <c r="Q50" s="131"/>
      <c r="R50" s="137"/>
      <c r="S50" s="133" t="s">
        <v>2</v>
      </c>
      <c r="T50" s="133"/>
      <c r="U50" s="137"/>
      <c r="V50" s="138" t="s">
        <v>2</v>
      </c>
      <c r="W50" s="137"/>
      <c r="X50" s="131" t="s">
        <v>2</v>
      </c>
      <c r="Y50" s="131"/>
      <c r="Z50" s="137"/>
      <c r="AA50" s="131" t="s">
        <v>2</v>
      </c>
      <c r="AB50" s="131"/>
      <c r="AC50" s="131"/>
      <c r="AD50" s="131"/>
      <c r="AE50" s="131"/>
      <c r="AF50" s="131"/>
      <c r="AG50" s="131" t="s">
        <v>2</v>
      </c>
      <c r="AH50" s="131"/>
      <c r="AI50" s="131"/>
      <c r="AJ50" s="131"/>
      <c r="AK50" s="131"/>
      <c r="AL50" s="131"/>
      <c r="AM50" s="139"/>
    </row>
    <row r="51" spans="1:39" ht="0.75" customHeight="1" x14ac:dyDescent="0.15">
      <c r="A51" s="140" t="s">
        <v>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</row>
    <row r="52" spans="1:39" ht="27.4" customHeight="1" x14ac:dyDescent="0.15">
      <c r="A52" s="141" t="s">
        <v>125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53" spans="1:39" ht="0.4" customHeight="1" x14ac:dyDescent="0.15">
      <c r="D53" s="104" t="s">
        <v>112</v>
      </c>
      <c r="E53" s="104"/>
      <c r="F53" s="104"/>
      <c r="G53" s="104"/>
      <c r="H53" s="104"/>
      <c r="I53" s="104"/>
      <c r="J53" s="104"/>
      <c r="R53" s="105">
        <v>0</v>
      </c>
      <c r="S53" s="105"/>
      <c r="T53" s="105"/>
      <c r="AG53" s="107">
        <v>-130548289.59999999</v>
      </c>
      <c r="AH53" s="107"/>
      <c r="AI53" s="107"/>
      <c r="AJ53" s="107"/>
      <c r="AK53" s="107"/>
      <c r="AL53" s="107"/>
    </row>
    <row r="54" spans="1:39" ht="9.1999999999999993" customHeight="1" x14ac:dyDescent="0.15">
      <c r="A54" s="103" t="s">
        <v>2</v>
      </c>
      <c r="B54" s="103"/>
      <c r="D54" s="104"/>
      <c r="E54" s="104"/>
      <c r="F54" s="104"/>
      <c r="G54" s="104"/>
      <c r="H54" s="104"/>
      <c r="I54" s="104"/>
      <c r="J54" s="104"/>
      <c r="N54" s="105">
        <v>154226025.63</v>
      </c>
      <c r="O54" s="105"/>
      <c r="P54" s="105"/>
      <c r="Q54" s="105"/>
      <c r="R54" s="105"/>
      <c r="S54" s="105"/>
      <c r="T54" s="105"/>
      <c r="U54" s="105">
        <v>154226025.63</v>
      </c>
      <c r="V54" s="105"/>
      <c r="W54" s="105">
        <v>23677736.030000001</v>
      </c>
      <c r="X54" s="105"/>
      <c r="Y54" s="105"/>
      <c r="Z54" s="105">
        <v>23677736.030000001</v>
      </c>
      <c r="AA54" s="105"/>
      <c r="AB54" s="105"/>
      <c r="AC54" s="105"/>
      <c r="AD54" s="105"/>
      <c r="AE54" s="105"/>
      <c r="AF54" s="105"/>
      <c r="AG54" s="107"/>
      <c r="AH54" s="107"/>
      <c r="AI54" s="107"/>
      <c r="AJ54" s="107"/>
      <c r="AK54" s="107"/>
      <c r="AL54" s="107"/>
    </row>
    <row r="55" spans="1:39" ht="0.4" customHeight="1" x14ac:dyDescent="0.15">
      <c r="A55" s="103"/>
      <c r="B55" s="103"/>
      <c r="N55" s="105"/>
      <c r="O55" s="105"/>
      <c r="P55" s="105"/>
      <c r="Q55" s="105"/>
      <c r="R55" s="105" t="s">
        <v>2</v>
      </c>
      <c r="S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</row>
    <row r="56" spans="1:39" ht="0.4" customHeight="1" x14ac:dyDescent="0.15">
      <c r="D56" s="104" t="s">
        <v>113</v>
      </c>
      <c r="E56" s="104"/>
      <c r="F56" s="104"/>
      <c r="G56" s="104"/>
      <c r="H56" s="104"/>
      <c r="I56" s="104"/>
      <c r="J56" s="104"/>
      <c r="R56" s="105">
        <v>0</v>
      </c>
      <c r="S56" s="105"/>
      <c r="T56" s="105"/>
      <c r="AG56" s="107">
        <v>0</v>
      </c>
      <c r="AH56" s="107"/>
      <c r="AI56" s="107"/>
      <c r="AJ56" s="107"/>
      <c r="AK56" s="107"/>
      <c r="AL56" s="107"/>
    </row>
    <row r="57" spans="1:39" ht="9.1999999999999993" customHeight="1" x14ac:dyDescent="0.15">
      <c r="A57" s="103" t="s">
        <v>2</v>
      </c>
      <c r="B57" s="103"/>
      <c r="D57" s="104"/>
      <c r="E57" s="104"/>
      <c r="F57" s="104"/>
      <c r="G57" s="104"/>
      <c r="H57" s="104"/>
      <c r="I57" s="104"/>
      <c r="J57" s="104"/>
      <c r="N57" s="105">
        <v>0</v>
      </c>
      <c r="O57" s="105"/>
      <c r="P57" s="105"/>
      <c r="Q57" s="105"/>
      <c r="R57" s="105"/>
      <c r="S57" s="105"/>
      <c r="T57" s="105"/>
      <c r="U57" s="105">
        <v>0</v>
      </c>
      <c r="V57" s="105"/>
      <c r="W57" s="105">
        <v>0</v>
      </c>
      <c r="X57" s="105"/>
      <c r="Y57" s="105"/>
      <c r="Z57" s="105">
        <v>0</v>
      </c>
      <c r="AA57" s="105"/>
      <c r="AB57" s="105"/>
      <c r="AC57" s="105"/>
      <c r="AD57" s="105"/>
      <c r="AE57" s="105"/>
      <c r="AF57" s="105"/>
      <c r="AG57" s="107"/>
      <c r="AH57" s="107"/>
      <c r="AI57" s="107"/>
      <c r="AJ57" s="107"/>
      <c r="AK57" s="107"/>
      <c r="AL57" s="107"/>
    </row>
    <row r="58" spans="1:39" ht="0.4" customHeight="1" x14ac:dyDescent="0.15">
      <c r="A58" s="103"/>
      <c r="B58" s="103"/>
      <c r="N58" s="105"/>
      <c r="O58" s="105"/>
      <c r="P58" s="105"/>
      <c r="Q58" s="105"/>
      <c r="R58" s="105" t="s">
        <v>2</v>
      </c>
      <c r="S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</row>
    <row r="59" spans="1:39" ht="0.4" customHeight="1" x14ac:dyDescent="0.15">
      <c r="D59" s="104" t="s">
        <v>114</v>
      </c>
      <c r="E59" s="104"/>
      <c r="F59" s="104"/>
      <c r="G59" s="104"/>
      <c r="H59" s="104"/>
      <c r="I59" s="104"/>
      <c r="J59" s="104"/>
      <c r="R59" s="105">
        <v>0</v>
      </c>
      <c r="S59" s="105"/>
      <c r="T59" s="105"/>
      <c r="AG59" s="107">
        <v>-149724.59</v>
      </c>
      <c r="AH59" s="107"/>
      <c r="AI59" s="107"/>
      <c r="AJ59" s="107"/>
      <c r="AK59" s="107"/>
      <c r="AL59" s="107"/>
    </row>
    <row r="60" spans="1:39" ht="9.1999999999999993" customHeight="1" x14ac:dyDescent="0.15">
      <c r="A60" s="103" t="s">
        <v>2</v>
      </c>
      <c r="B60" s="103"/>
      <c r="D60" s="104"/>
      <c r="E60" s="104"/>
      <c r="F60" s="104"/>
      <c r="G60" s="104"/>
      <c r="H60" s="104"/>
      <c r="I60" s="104"/>
      <c r="J60" s="104"/>
      <c r="N60" s="105">
        <v>149724.59</v>
      </c>
      <c r="O60" s="105"/>
      <c r="P60" s="105"/>
      <c r="Q60" s="105"/>
      <c r="R60" s="105"/>
      <c r="S60" s="105"/>
      <c r="T60" s="105"/>
      <c r="U60" s="105">
        <v>149724.59</v>
      </c>
      <c r="V60" s="105"/>
      <c r="W60" s="105">
        <v>0</v>
      </c>
      <c r="X60" s="105"/>
      <c r="Y60" s="105"/>
      <c r="Z60" s="105">
        <v>0</v>
      </c>
      <c r="AA60" s="105"/>
      <c r="AB60" s="105"/>
      <c r="AC60" s="105"/>
      <c r="AD60" s="105"/>
      <c r="AE60" s="105"/>
      <c r="AF60" s="105"/>
      <c r="AG60" s="107"/>
      <c r="AH60" s="107"/>
      <c r="AI60" s="107"/>
      <c r="AJ60" s="107"/>
      <c r="AK60" s="107"/>
      <c r="AL60" s="107"/>
    </row>
    <row r="61" spans="1:39" ht="0.4" customHeight="1" x14ac:dyDescent="0.15">
      <c r="A61" s="103"/>
      <c r="B61" s="103"/>
      <c r="N61" s="105"/>
      <c r="O61" s="105"/>
      <c r="P61" s="105"/>
      <c r="Q61" s="105"/>
      <c r="R61" s="105" t="s">
        <v>2</v>
      </c>
      <c r="S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</row>
    <row r="62" spans="1:39" ht="0.4" customHeight="1" x14ac:dyDescent="0.15">
      <c r="D62" s="104" t="s">
        <v>115</v>
      </c>
      <c r="E62" s="104"/>
      <c r="F62" s="104"/>
      <c r="G62" s="104"/>
      <c r="H62" s="104"/>
      <c r="I62" s="104"/>
      <c r="J62" s="104"/>
      <c r="R62" s="105">
        <v>0</v>
      </c>
      <c r="S62" s="105"/>
      <c r="T62" s="105"/>
      <c r="AG62" s="107">
        <v>-76358104.549999997</v>
      </c>
      <c r="AH62" s="107"/>
      <c r="AI62" s="107"/>
      <c r="AJ62" s="107"/>
      <c r="AK62" s="107"/>
      <c r="AL62" s="107"/>
    </row>
    <row r="63" spans="1:39" ht="9.1999999999999993" customHeight="1" x14ac:dyDescent="0.15">
      <c r="A63" s="103" t="s">
        <v>2</v>
      </c>
      <c r="B63" s="103"/>
      <c r="D63" s="104"/>
      <c r="E63" s="104"/>
      <c r="F63" s="104"/>
      <c r="G63" s="104"/>
      <c r="H63" s="104"/>
      <c r="I63" s="104"/>
      <c r="J63" s="104"/>
      <c r="N63" s="105">
        <v>93974276.650000006</v>
      </c>
      <c r="O63" s="105"/>
      <c r="P63" s="105"/>
      <c r="Q63" s="105"/>
      <c r="R63" s="105"/>
      <c r="S63" s="105"/>
      <c r="T63" s="105"/>
      <c r="U63" s="105">
        <v>93974276.650000006</v>
      </c>
      <c r="V63" s="105"/>
      <c r="W63" s="105">
        <v>17616172.100000001</v>
      </c>
      <c r="X63" s="105"/>
      <c r="Y63" s="105"/>
      <c r="Z63" s="105">
        <v>17616172.100000001</v>
      </c>
      <c r="AA63" s="105"/>
      <c r="AB63" s="105"/>
      <c r="AC63" s="105"/>
      <c r="AD63" s="105"/>
      <c r="AE63" s="105"/>
      <c r="AF63" s="105"/>
      <c r="AG63" s="107"/>
      <c r="AH63" s="107"/>
      <c r="AI63" s="107"/>
      <c r="AJ63" s="107"/>
      <c r="AK63" s="107"/>
      <c r="AL63" s="107"/>
    </row>
    <row r="64" spans="1:39" ht="0.4" customHeight="1" x14ac:dyDescent="0.15">
      <c r="A64" s="103"/>
      <c r="B64" s="103"/>
      <c r="N64" s="105"/>
      <c r="O64" s="105"/>
      <c r="P64" s="105"/>
      <c r="Q64" s="105"/>
      <c r="R64" s="105" t="s">
        <v>2</v>
      </c>
      <c r="S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</row>
    <row r="65" spans="1:38" ht="0.4" customHeight="1" x14ac:dyDescent="0.15">
      <c r="D65" s="104" t="s">
        <v>116</v>
      </c>
      <c r="E65" s="104"/>
      <c r="F65" s="104"/>
      <c r="G65" s="104"/>
      <c r="H65" s="104"/>
      <c r="I65" s="104"/>
      <c r="J65" s="104"/>
      <c r="R65" s="105">
        <v>2287213.08</v>
      </c>
      <c r="S65" s="105"/>
      <c r="T65" s="105"/>
      <c r="AG65" s="107">
        <v>-4033444.2</v>
      </c>
      <c r="AH65" s="107"/>
      <c r="AI65" s="107"/>
      <c r="AJ65" s="107"/>
      <c r="AK65" s="107"/>
      <c r="AL65" s="107"/>
    </row>
    <row r="66" spans="1:38" ht="9.1999999999999993" customHeight="1" x14ac:dyDescent="0.15">
      <c r="A66" s="103" t="s">
        <v>2</v>
      </c>
      <c r="B66" s="103"/>
      <c r="D66" s="104"/>
      <c r="E66" s="104"/>
      <c r="F66" s="104"/>
      <c r="G66" s="104"/>
      <c r="H66" s="104"/>
      <c r="I66" s="104"/>
      <c r="J66" s="104"/>
      <c r="N66" s="105">
        <v>5492482.7599999998</v>
      </c>
      <c r="O66" s="105"/>
      <c r="P66" s="105"/>
      <c r="Q66" s="105"/>
      <c r="R66" s="105"/>
      <c r="S66" s="105"/>
      <c r="T66" s="105"/>
      <c r="U66" s="105">
        <v>7779695.8399999999</v>
      </c>
      <c r="V66" s="105"/>
      <c r="W66" s="105">
        <v>1459038.56</v>
      </c>
      <c r="X66" s="105"/>
      <c r="Y66" s="105"/>
      <c r="Z66" s="105">
        <v>1459038.56</v>
      </c>
      <c r="AA66" s="105"/>
      <c r="AB66" s="105"/>
      <c r="AC66" s="105"/>
      <c r="AD66" s="105"/>
      <c r="AE66" s="105"/>
      <c r="AF66" s="105"/>
      <c r="AG66" s="107"/>
      <c r="AH66" s="107"/>
      <c r="AI66" s="107"/>
      <c r="AJ66" s="107"/>
      <c r="AK66" s="107"/>
      <c r="AL66" s="107"/>
    </row>
    <row r="67" spans="1:38" ht="0.4" customHeight="1" x14ac:dyDescent="0.15">
      <c r="A67" s="103"/>
      <c r="B67" s="103"/>
      <c r="N67" s="105"/>
      <c r="O67" s="105"/>
      <c r="P67" s="105"/>
      <c r="Q67" s="105"/>
      <c r="R67" s="105" t="s">
        <v>2</v>
      </c>
      <c r="S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</row>
    <row r="68" spans="1:38" ht="0.4" customHeight="1" x14ac:dyDescent="0.15">
      <c r="D68" s="104" t="s">
        <v>117</v>
      </c>
      <c r="E68" s="104"/>
      <c r="F68" s="104"/>
      <c r="G68" s="104"/>
      <c r="H68" s="104"/>
      <c r="I68" s="104"/>
      <c r="J68" s="104"/>
      <c r="R68" s="105">
        <v>0</v>
      </c>
      <c r="S68" s="105"/>
      <c r="T68" s="105"/>
      <c r="AG68" s="107">
        <v>-18391860.449999999</v>
      </c>
      <c r="AH68" s="107"/>
      <c r="AI68" s="107"/>
      <c r="AJ68" s="107"/>
      <c r="AK68" s="107"/>
      <c r="AL68" s="107"/>
    </row>
    <row r="69" spans="1:38" ht="9.1999999999999993" customHeight="1" x14ac:dyDescent="0.15">
      <c r="A69" s="103" t="s">
        <v>2</v>
      </c>
      <c r="B69" s="103"/>
      <c r="D69" s="104"/>
      <c r="E69" s="104"/>
      <c r="F69" s="104"/>
      <c r="G69" s="104"/>
      <c r="H69" s="104"/>
      <c r="I69" s="104"/>
      <c r="J69" s="104"/>
      <c r="N69" s="105">
        <v>23071948.25</v>
      </c>
      <c r="O69" s="105"/>
      <c r="P69" s="105"/>
      <c r="Q69" s="105"/>
      <c r="R69" s="105"/>
      <c r="S69" s="105"/>
      <c r="T69" s="105"/>
      <c r="U69" s="105">
        <v>23071948.25</v>
      </c>
      <c r="V69" s="105"/>
      <c r="W69" s="105">
        <v>4680087.8</v>
      </c>
      <c r="X69" s="105"/>
      <c r="Y69" s="105"/>
      <c r="Z69" s="105">
        <v>4680087.8</v>
      </c>
      <c r="AA69" s="105"/>
      <c r="AB69" s="105"/>
      <c r="AC69" s="105"/>
      <c r="AD69" s="105"/>
      <c r="AE69" s="105"/>
      <c r="AF69" s="105"/>
      <c r="AG69" s="107"/>
      <c r="AH69" s="107"/>
      <c r="AI69" s="107"/>
      <c r="AJ69" s="107"/>
      <c r="AK69" s="107"/>
      <c r="AL69" s="107"/>
    </row>
    <row r="70" spans="1:38" ht="0.4" customHeight="1" x14ac:dyDescent="0.15">
      <c r="A70" s="103"/>
      <c r="B70" s="103"/>
      <c r="N70" s="105"/>
      <c r="O70" s="105"/>
      <c r="P70" s="105"/>
      <c r="Q70" s="105"/>
      <c r="R70" s="105" t="s">
        <v>2</v>
      </c>
      <c r="S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</row>
    <row r="71" spans="1:38" ht="0.4" customHeight="1" x14ac:dyDescent="0.15">
      <c r="D71" s="104" t="s">
        <v>119</v>
      </c>
      <c r="E71" s="104"/>
      <c r="F71" s="104"/>
      <c r="G71" s="104"/>
      <c r="H71" s="104"/>
      <c r="I71" s="104"/>
      <c r="J71" s="104"/>
      <c r="R71" s="105">
        <v>72891891.239999995</v>
      </c>
      <c r="S71" s="105"/>
      <c r="T71" s="105"/>
      <c r="AG71" s="107">
        <v>-877036379.59000003</v>
      </c>
      <c r="AH71" s="107"/>
      <c r="AI71" s="107"/>
      <c r="AJ71" s="107"/>
      <c r="AK71" s="107"/>
      <c r="AL71" s="107"/>
    </row>
    <row r="72" spans="1:38" ht="9.1999999999999993" customHeight="1" x14ac:dyDescent="0.15">
      <c r="A72" s="103" t="s">
        <v>2</v>
      </c>
      <c r="B72" s="103"/>
      <c r="D72" s="104"/>
      <c r="E72" s="104"/>
      <c r="F72" s="104"/>
      <c r="G72" s="104"/>
      <c r="H72" s="104"/>
      <c r="I72" s="104"/>
      <c r="J72" s="104"/>
      <c r="N72" s="105">
        <v>1177365039.6500001</v>
      </c>
      <c r="O72" s="105"/>
      <c r="P72" s="105"/>
      <c r="Q72" s="105"/>
      <c r="R72" s="105"/>
      <c r="S72" s="105"/>
      <c r="T72" s="105"/>
      <c r="U72" s="105">
        <v>1250256930.8900001</v>
      </c>
      <c r="V72" s="105"/>
      <c r="W72" s="105">
        <v>300328660.06</v>
      </c>
      <c r="X72" s="105"/>
      <c r="Y72" s="105"/>
      <c r="Z72" s="105">
        <v>300328660.06</v>
      </c>
      <c r="AA72" s="105"/>
      <c r="AB72" s="105"/>
      <c r="AC72" s="105"/>
      <c r="AD72" s="105"/>
      <c r="AE72" s="105"/>
      <c r="AF72" s="105"/>
      <c r="AG72" s="107"/>
      <c r="AH72" s="107"/>
      <c r="AI72" s="107"/>
      <c r="AJ72" s="107"/>
      <c r="AK72" s="107"/>
      <c r="AL72" s="107"/>
    </row>
    <row r="73" spans="1:38" ht="0.4" customHeight="1" x14ac:dyDescent="0.15">
      <c r="A73" s="103"/>
      <c r="B73" s="103"/>
      <c r="N73" s="105"/>
      <c r="O73" s="105"/>
      <c r="P73" s="105"/>
      <c r="Q73" s="105"/>
      <c r="R73" s="105" t="s">
        <v>2</v>
      </c>
      <c r="S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</row>
    <row r="74" spans="1:38" ht="0.4" customHeight="1" x14ac:dyDescent="0.15">
      <c r="D74" s="104" t="s">
        <v>120</v>
      </c>
      <c r="E74" s="104"/>
      <c r="F74" s="104"/>
      <c r="G74" s="104"/>
      <c r="H74" s="104"/>
      <c r="I74" s="104"/>
      <c r="J74" s="104"/>
      <c r="R74" s="105">
        <v>0</v>
      </c>
      <c r="S74" s="105"/>
      <c r="T74" s="105"/>
      <c r="AG74" s="107">
        <v>-1</v>
      </c>
      <c r="AH74" s="107"/>
      <c r="AI74" s="107"/>
      <c r="AJ74" s="107"/>
      <c r="AK74" s="107"/>
      <c r="AL74" s="107"/>
    </row>
    <row r="75" spans="1:38" ht="9.1999999999999993" customHeight="1" x14ac:dyDescent="0.15">
      <c r="A75" s="103" t="s">
        <v>2</v>
      </c>
      <c r="B75" s="103"/>
      <c r="D75" s="104"/>
      <c r="E75" s="104"/>
      <c r="F75" s="104"/>
      <c r="G75" s="104"/>
      <c r="H75" s="104"/>
      <c r="I75" s="104"/>
      <c r="J75" s="104"/>
      <c r="N75" s="105">
        <v>1</v>
      </c>
      <c r="O75" s="105"/>
      <c r="P75" s="105"/>
      <c r="Q75" s="105"/>
      <c r="R75" s="105"/>
      <c r="S75" s="105"/>
      <c r="T75" s="105"/>
      <c r="U75" s="105">
        <v>1</v>
      </c>
      <c r="V75" s="105"/>
      <c r="W75" s="105">
        <v>0</v>
      </c>
      <c r="X75" s="105"/>
      <c r="Y75" s="105"/>
      <c r="Z75" s="105">
        <v>0</v>
      </c>
      <c r="AA75" s="105"/>
      <c r="AB75" s="105"/>
      <c r="AC75" s="105"/>
      <c r="AD75" s="105"/>
      <c r="AE75" s="105"/>
      <c r="AF75" s="105"/>
      <c r="AG75" s="107"/>
      <c r="AH75" s="107"/>
      <c r="AI75" s="107"/>
      <c r="AJ75" s="107"/>
      <c r="AK75" s="107"/>
      <c r="AL75" s="107"/>
    </row>
    <row r="76" spans="1:38" ht="0.4" customHeight="1" x14ac:dyDescent="0.15">
      <c r="A76" s="103"/>
      <c r="B76" s="103"/>
      <c r="N76" s="105"/>
      <c r="O76" s="105"/>
      <c r="P76" s="105"/>
      <c r="Q76" s="105"/>
      <c r="R76" s="105" t="s">
        <v>2</v>
      </c>
      <c r="S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</row>
    <row r="77" spans="1:38" ht="6.95" customHeight="1" x14ac:dyDescent="0.15"/>
    <row r="78" spans="1:38" ht="21.75" customHeight="1" x14ac:dyDescent="0.15">
      <c r="A78" s="142" t="s">
        <v>126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79" spans="1:38" ht="9.75" customHeight="1" x14ac:dyDescent="0.15">
      <c r="A79" s="103">
        <v>20</v>
      </c>
      <c r="B79" s="103"/>
      <c r="D79" s="104" t="s">
        <v>113</v>
      </c>
      <c r="E79" s="104"/>
      <c r="F79" s="104"/>
      <c r="G79" s="104"/>
      <c r="H79" s="104"/>
      <c r="I79" s="104"/>
      <c r="J79" s="104"/>
      <c r="N79" s="105">
        <v>0</v>
      </c>
      <c r="O79" s="105"/>
      <c r="P79" s="105"/>
      <c r="Q79" s="105"/>
      <c r="R79" s="105"/>
      <c r="S79" s="105"/>
      <c r="T79" s="106">
        <v>0</v>
      </c>
      <c r="U79" s="105">
        <v>0</v>
      </c>
      <c r="V79" s="105"/>
      <c r="W79" s="105">
        <v>0</v>
      </c>
      <c r="X79" s="105"/>
      <c r="Y79" s="105"/>
      <c r="Z79" s="105">
        <v>0</v>
      </c>
      <c r="AA79" s="105"/>
      <c r="AB79" s="105"/>
      <c r="AC79" s="105"/>
      <c r="AD79" s="105"/>
      <c r="AE79" s="105"/>
      <c r="AF79" s="105"/>
      <c r="AG79" s="107">
        <v>0</v>
      </c>
      <c r="AH79" s="107"/>
      <c r="AI79" s="107"/>
      <c r="AJ79" s="107"/>
      <c r="AK79" s="107"/>
      <c r="AL79" s="107"/>
    </row>
    <row r="80" spans="1:38" ht="9.75" customHeight="1" x14ac:dyDescent="0.15">
      <c r="A80" s="103">
        <v>50</v>
      </c>
      <c r="B80" s="103"/>
      <c r="D80" s="104" t="s">
        <v>116</v>
      </c>
      <c r="E80" s="104"/>
      <c r="F80" s="104"/>
      <c r="G80" s="104"/>
      <c r="H80" s="104"/>
      <c r="I80" s="104"/>
      <c r="J80" s="104"/>
      <c r="N80" s="105">
        <v>0</v>
      </c>
      <c r="O80" s="105"/>
      <c r="P80" s="105"/>
      <c r="Q80" s="105"/>
      <c r="R80" s="105"/>
      <c r="S80" s="105"/>
      <c r="T80" s="106">
        <v>0</v>
      </c>
      <c r="U80" s="105">
        <v>0</v>
      </c>
      <c r="V80" s="105"/>
      <c r="W80" s="105">
        <v>0</v>
      </c>
      <c r="X80" s="105"/>
      <c r="Y80" s="105"/>
      <c r="Z80" s="105">
        <v>0</v>
      </c>
      <c r="AA80" s="105"/>
      <c r="AB80" s="105"/>
      <c r="AC80" s="105"/>
      <c r="AD80" s="105"/>
      <c r="AE80" s="105"/>
      <c r="AF80" s="105"/>
      <c r="AG80" s="107">
        <v>0</v>
      </c>
      <c r="AH80" s="107"/>
      <c r="AI80" s="107"/>
      <c r="AJ80" s="107"/>
      <c r="AK80" s="107"/>
      <c r="AL80" s="107"/>
    </row>
    <row r="81" spans="1:39" ht="9.75" customHeight="1" x14ac:dyDescent="0.15">
      <c r="A81" s="103">
        <v>70</v>
      </c>
      <c r="B81" s="103"/>
      <c r="D81" s="104" t="s">
        <v>118</v>
      </c>
      <c r="E81" s="104"/>
      <c r="F81" s="104"/>
      <c r="G81" s="104"/>
      <c r="H81" s="104"/>
      <c r="I81" s="104"/>
      <c r="J81" s="104"/>
      <c r="N81" s="105">
        <v>0</v>
      </c>
      <c r="O81" s="105"/>
      <c r="P81" s="105"/>
      <c r="Q81" s="105"/>
      <c r="R81" s="105"/>
      <c r="S81" s="105"/>
      <c r="T81" s="106">
        <v>0</v>
      </c>
      <c r="U81" s="105">
        <v>0</v>
      </c>
      <c r="V81" s="105"/>
      <c r="W81" s="105">
        <v>0</v>
      </c>
      <c r="X81" s="105"/>
      <c r="Y81" s="105"/>
      <c r="Z81" s="105">
        <v>0</v>
      </c>
      <c r="AA81" s="105"/>
      <c r="AB81" s="105"/>
      <c r="AC81" s="105"/>
      <c r="AD81" s="105"/>
      <c r="AE81" s="105"/>
      <c r="AF81" s="105"/>
      <c r="AG81" s="107">
        <v>0</v>
      </c>
      <c r="AH81" s="107"/>
      <c r="AI81" s="107"/>
      <c r="AJ81" s="107"/>
      <c r="AK81" s="107"/>
      <c r="AL81" s="107"/>
    </row>
    <row r="82" spans="1:39" ht="9.75" customHeight="1" x14ac:dyDescent="0.15">
      <c r="A82" s="103">
        <v>90</v>
      </c>
      <c r="B82" s="103"/>
      <c r="D82" s="104" t="s">
        <v>120</v>
      </c>
      <c r="E82" s="104"/>
      <c r="F82" s="104"/>
      <c r="G82" s="104"/>
      <c r="H82" s="104"/>
      <c r="I82" s="104"/>
      <c r="J82" s="104"/>
      <c r="N82" s="105">
        <v>0</v>
      </c>
      <c r="O82" s="105"/>
      <c r="P82" s="105"/>
      <c r="Q82" s="105"/>
      <c r="R82" s="105"/>
      <c r="S82" s="105"/>
      <c r="T82" s="106">
        <v>0</v>
      </c>
      <c r="U82" s="105">
        <v>0</v>
      </c>
      <c r="V82" s="105"/>
      <c r="W82" s="105">
        <v>0</v>
      </c>
      <c r="X82" s="105"/>
      <c r="Y82" s="105"/>
      <c r="Z82" s="105">
        <v>0</v>
      </c>
      <c r="AA82" s="105"/>
      <c r="AB82" s="105"/>
      <c r="AC82" s="105"/>
      <c r="AD82" s="105"/>
      <c r="AE82" s="105"/>
      <c r="AF82" s="105"/>
      <c r="AG82" s="107">
        <v>0</v>
      </c>
      <c r="AH82" s="107"/>
      <c r="AI82" s="107"/>
      <c r="AJ82" s="107"/>
      <c r="AK82" s="107"/>
      <c r="AL82" s="107"/>
    </row>
    <row r="83" spans="1:39" ht="20.65" customHeight="1" x14ac:dyDescent="0.15">
      <c r="A83" s="141" t="s">
        <v>127</v>
      </c>
      <c r="B83" s="141"/>
      <c r="C83" s="141"/>
      <c r="D83" s="141"/>
      <c r="E83" s="141"/>
      <c r="F83" s="141"/>
      <c r="G83" s="141"/>
      <c r="H83" s="141"/>
      <c r="I83" s="141"/>
    </row>
    <row r="84" spans="1:39" ht="9.75" customHeight="1" x14ac:dyDescent="0.15">
      <c r="A84" s="103">
        <v>98</v>
      </c>
      <c r="B84" s="103"/>
      <c r="D84" s="104" t="s">
        <v>121</v>
      </c>
      <c r="E84" s="104"/>
      <c r="F84" s="104"/>
      <c r="G84" s="104"/>
      <c r="H84" s="104"/>
      <c r="I84" s="104"/>
      <c r="J84" s="104"/>
      <c r="K84" s="104"/>
      <c r="L84" s="104"/>
      <c r="M84" s="104"/>
      <c r="N84" s="105">
        <v>0</v>
      </c>
      <c r="O84" s="105"/>
      <c r="P84" s="105"/>
      <c r="Q84" s="105"/>
      <c r="R84" s="105">
        <v>0</v>
      </c>
      <c r="S84" s="105"/>
      <c r="T84" s="105"/>
      <c r="U84" s="105">
        <v>0</v>
      </c>
      <c r="V84" s="105"/>
      <c r="W84" s="105">
        <v>0</v>
      </c>
      <c r="X84" s="105"/>
      <c r="Y84" s="105"/>
      <c r="Z84" s="105">
        <v>0</v>
      </c>
      <c r="AA84" s="105"/>
      <c r="AB84" s="105"/>
      <c r="AC84" s="105"/>
      <c r="AD84" s="105"/>
      <c r="AE84" s="105"/>
      <c r="AF84" s="105"/>
      <c r="AG84" s="107">
        <v>0</v>
      </c>
      <c r="AH84" s="107"/>
      <c r="AI84" s="107"/>
      <c r="AJ84" s="107"/>
      <c r="AK84" s="107"/>
      <c r="AL84" s="107"/>
    </row>
    <row r="85" spans="1:39" ht="6.95" customHeight="1" x14ac:dyDescent="0.15"/>
    <row r="86" spans="1:39" ht="11.25" customHeight="1" x14ac:dyDescent="0.15">
      <c r="D86" s="108" t="s">
        <v>12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9">
        <v>1454279498.53</v>
      </c>
      <c r="O86" s="109"/>
      <c r="P86" s="109"/>
      <c r="Q86" s="109"/>
      <c r="R86" s="109"/>
      <c r="S86" s="109"/>
      <c r="T86" s="110">
        <v>75179104.319999993</v>
      </c>
      <c r="U86" s="109">
        <v>1529458602.8499999</v>
      </c>
      <c r="V86" s="109"/>
      <c r="W86" s="109">
        <v>347761694.55000001</v>
      </c>
      <c r="X86" s="109"/>
      <c r="Y86" s="109"/>
      <c r="Z86" s="109">
        <v>347761694.55000001</v>
      </c>
      <c r="AA86" s="109"/>
      <c r="AB86" s="109"/>
      <c r="AC86" s="109"/>
      <c r="AD86" s="109"/>
      <c r="AE86" s="109"/>
      <c r="AF86" s="109"/>
      <c r="AG86" s="111">
        <v>-1106517803.98</v>
      </c>
      <c r="AH86" s="111"/>
      <c r="AI86" s="111"/>
      <c r="AJ86" s="111"/>
      <c r="AK86" s="111"/>
      <c r="AL86" s="111"/>
    </row>
    <row r="87" spans="1:39" ht="6.95" customHeight="1" x14ac:dyDescent="0.15"/>
    <row r="88" spans="1:39" ht="10.5" customHeight="1" x14ac:dyDescent="0.15">
      <c r="D88" s="108" t="s">
        <v>122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AG88" s="112">
        <v>-1106517803.98</v>
      </c>
      <c r="AH88" s="112"/>
      <c r="AI88" s="112"/>
      <c r="AJ88" s="112"/>
      <c r="AK88" s="112"/>
      <c r="AL88" s="112"/>
    </row>
    <row r="89" spans="1:39" ht="1.5" customHeight="1" x14ac:dyDescent="0.15"/>
    <row r="90" spans="1:39" ht="13.7" customHeight="1" x14ac:dyDescent="0.15">
      <c r="AK90" s="143"/>
      <c r="AL90" s="143"/>
      <c r="AM90" s="143"/>
    </row>
    <row r="91" spans="1:39" ht="11.25" x14ac:dyDescent="0.15">
      <c r="A91" s="144" t="s">
        <v>13</v>
      </c>
    </row>
  </sheetData>
  <mergeCells count="280">
    <mergeCell ref="D88:N88"/>
    <mergeCell ref="AG88:AL88"/>
    <mergeCell ref="AK90:AM90"/>
    <mergeCell ref="W84:Y84"/>
    <mergeCell ref="Z84:AF84"/>
    <mergeCell ref="AG84:AL84"/>
    <mergeCell ref="D86:M86"/>
    <mergeCell ref="N86:S86"/>
    <mergeCell ref="U86:V86"/>
    <mergeCell ref="W86:Y86"/>
    <mergeCell ref="Z86:AF86"/>
    <mergeCell ref="AG86:AL86"/>
    <mergeCell ref="A83:I83"/>
    <mergeCell ref="A84:B84"/>
    <mergeCell ref="D84:M84"/>
    <mergeCell ref="N84:Q84"/>
    <mergeCell ref="R84:T84"/>
    <mergeCell ref="U84:V84"/>
    <mergeCell ref="AG81:AL81"/>
    <mergeCell ref="A82:B82"/>
    <mergeCell ref="D82:J82"/>
    <mergeCell ref="N82:S82"/>
    <mergeCell ref="U82:V82"/>
    <mergeCell ref="W82:Y82"/>
    <mergeCell ref="Z82:AF82"/>
    <mergeCell ref="AG82:AL82"/>
    <mergeCell ref="A81:B81"/>
    <mergeCell ref="D81:J81"/>
    <mergeCell ref="N81:S81"/>
    <mergeCell ref="U81:V81"/>
    <mergeCell ref="W81:Y81"/>
    <mergeCell ref="Z81:AF81"/>
    <mergeCell ref="Z79:AF79"/>
    <mergeCell ref="AG79:AL79"/>
    <mergeCell ref="A80:B80"/>
    <mergeCell ref="D80:J80"/>
    <mergeCell ref="N80:S80"/>
    <mergeCell ref="U80:V80"/>
    <mergeCell ref="W80:Y80"/>
    <mergeCell ref="Z80:AF80"/>
    <mergeCell ref="AG80:AL80"/>
    <mergeCell ref="A78:O78"/>
    <mergeCell ref="A79:B79"/>
    <mergeCell ref="D79:J79"/>
    <mergeCell ref="N79:S79"/>
    <mergeCell ref="U79:V79"/>
    <mergeCell ref="W79:Y79"/>
    <mergeCell ref="D74:J75"/>
    <mergeCell ref="R74:T75"/>
    <mergeCell ref="AG74:AL75"/>
    <mergeCell ref="A75:B76"/>
    <mergeCell ref="N75:Q76"/>
    <mergeCell ref="U75:V76"/>
    <mergeCell ref="W75:Y76"/>
    <mergeCell ref="Z75:AF76"/>
    <mergeCell ref="R76:S76"/>
    <mergeCell ref="D71:J72"/>
    <mergeCell ref="R71:T72"/>
    <mergeCell ref="AG71:AL72"/>
    <mergeCell ref="A72:B73"/>
    <mergeCell ref="N72:Q73"/>
    <mergeCell ref="U72:V73"/>
    <mergeCell ref="W72:Y73"/>
    <mergeCell ref="Z72:AF73"/>
    <mergeCell ref="R73:S73"/>
    <mergeCell ref="D68:J69"/>
    <mergeCell ref="R68:T69"/>
    <mergeCell ref="AG68:AL69"/>
    <mergeCell ref="A69:B70"/>
    <mergeCell ref="N69:Q70"/>
    <mergeCell ref="U69:V70"/>
    <mergeCell ref="W69:Y70"/>
    <mergeCell ref="Z69:AF70"/>
    <mergeCell ref="R70:S70"/>
    <mergeCell ref="D65:J66"/>
    <mergeCell ref="R65:T66"/>
    <mergeCell ref="AG65:AL66"/>
    <mergeCell ref="A66:B67"/>
    <mergeCell ref="N66:Q67"/>
    <mergeCell ref="U66:V67"/>
    <mergeCell ref="W66:Y67"/>
    <mergeCell ref="Z66:AF67"/>
    <mergeCell ref="R67:S67"/>
    <mergeCell ref="D62:J63"/>
    <mergeCell ref="R62:T63"/>
    <mergeCell ref="AG62:AL63"/>
    <mergeCell ref="A63:B64"/>
    <mergeCell ref="N63:Q64"/>
    <mergeCell ref="U63:V64"/>
    <mergeCell ref="W63:Y64"/>
    <mergeCell ref="Z63:AF64"/>
    <mergeCell ref="R64:S64"/>
    <mergeCell ref="D59:J60"/>
    <mergeCell ref="R59:T60"/>
    <mergeCell ref="AG59:AL60"/>
    <mergeCell ref="A60:B61"/>
    <mergeCell ref="N60:Q61"/>
    <mergeCell ref="U60:V61"/>
    <mergeCell ref="W60:Y61"/>
    <mergeCell ref="Z60:AF61"/>
    <mergeCell ref="R61:S61"/>
    <mergeCell ref="A57:B58"/>
    <mergeCell ref="N57:Q58"/>
    <mergeCell ref="U57:V58"/>
    <mergeCell ref="W57:Y58"/>
    <mergeCell ref="Z57:AF58"/>
    <mergeCell ref="R58:S58"/>
    <mergeCell ref="W54:Y55"/>
    <mergeCell ref="Z54:AF55"/>
    <mergeCell ref="R55:S55"/>
    <mergeCell ref="D56:J57"/>
    <mergeCell ref="R56:T57"/>
    <mergeCell ref="AG56:AL57"/>
    <mergeCell ref="AA50:AF50"/>
    <mergeCell ref="AG50:AL50"/>
    <mergeCell ref="A51:AM51"/>
    <mergeCell ref="A52:P52"/>
    <mergeCell ref="D53:J54"/>
    <mergeCell ref="R53:T54"/>
    <mergeCell ref="AG53:AL54"/>
    <mergeCell ref="A54:B55"/>
    <mergeCell ref="N54:Q55"/>
    <mergeCell ref="U54:V55"/>
    <mergeCell ref="Z46:Z50"/>
    <mergeCell ref="AA46:AF48"/>
    <mergeCell ref="B48:K50"/>
    <mergeCell ref="L49:Q49"/>
    <mergeCell ref="S49:T49"/>
    <mergeCell ref="X49:Y49"/>
    <mergeCell ref="AA49:AL49"/>
    <mergeCell ref="L50:Q50"/>
    <mergeCell ref="S50:T50"/>
    <mergeCell ref="X50:Y50"/>
    <mergeCell ref="AH44:AM44"/>
    <mergeCell ref="AG45:AL48"/>
    <mergeCell ref="AM45:AM50"/>
    <mergeCell ref="L46:Q48"/>
    <mergeCell ref="R46:R50"/>
    <mergeCell ref="S46:T48"/>
    <mergeCell ref="U46:U50"/>
    <mergeCell ref="V46:V48"/>
    <mergeCell ref="W46:W50"/>
    <mergeCell ref="X46:Y48"/>
    <mergeCell ref="AG40:AL40"/>
    <mergeCell ref="A42:B42"/>
    <mergeCell ref="D42:N42"/>
    <mergeCell ref="AG42:AL42"/>
    <mergeCell ref="A43:K43"/>
    <mergeCell ref="L43:AF45"/>
    <mergeCell ref="AG43:AG44"/>
    <mergeCell ref="AH43:AM43"/>
    <mergeCell ref="A44:A50"/>
    <mergeCell ref="B44:K47"/>
    <mergeCell ref="A40:B40"/>
    <mergeCell ref="D40:M40"/>
    <mergeCell ref="N40:S40"/>
    <mergeCell ref="U40:V40"/>
    <mergeCell ref="W40:Y40"/>
    <mergeCell ref="Z40:AF40"/>
    <mergeCell ref="AG36:AL36"/>
    <mergeCell ref="A38:B38"/>
    <mergeCell ref="D38:M38"/>
    <mergeCell ref="N38:S38"/>
    <mergeCell ref="U38:V38"/>
    <mergeCell ref="W38:Y38"/>
    <mergeCell ref="Z38:AF38"/>
    <mergeCell ref="AG38:AL38"/>
    <mergeCell ref="A36:B36"/>
    <mergeCell ref="D36:M36"/>
    <mergeCell ref="N36:S36"/>
    <mergeCell ref="U36:V36"/>
    <mergeCell ref="W36:Y36"/>
    <mergeCell ref="Z36:AF36"/>
    <mergeCell ref="AG32:AL32"/>
    <mergeCell ref="A34:B34"/>
    <mergeCell ref="D34:M34"/>
    <mergeCell ref="N34:S34"/>
    <mergeCell ref="U34:V34"/>
    <mergeCell ref="W34:Y34"/>
    <mergeCell ref="Z34:AF34"/>
    <mergeCell ref="AG34:AL34"/>
    <mergeCell ref="A32:B32"/>
    <mergeCell ref="D32:M32"/>
    <mergeCell ref="N32:S32"/>
    <mergeCell ref="U32:V32"/>
    <mergeCell ref="W32:Y32"/>
    <mergeCell ref="Z32:AF32"/>
    <mergeCell ref="AG28:AL28"/>
    <mergeCell ref="A30:B30"/>
    <mergeCell ref="D30:M30"/>
    <mergeCell ref="N30:S30"/>
    <mergeCell ref="U30:V30"/>
    <mergeCell ref="W30:Y30"/>
    <mergeCell ref="Z30:AF30"/>
    <mergeCell ref="AG30:AL30"/>
    <mergeCell ref="A28:B28"/>
    <mergeCell ref="D28:M28"/>
    <mergeCell ref="N28:S28"/>
    <mergeCell ref="U28:V28"/>
    <mergeCell ref="W28:Y28"/>
    <mergeCell ref="Z28:AF28"/>
    <mergeCell ref="AG24:AL24"/>
    <mergeCell ref="A26:B26"/>
    <mergeCell ref="D26:M26"/>
    <mergeCell ref="N26:S26"/>
    <mergeCell ref="U26:V26"/>
    <mergeCell ref="W26:Y26"/>
    <mergeCell ref="Z26:AF26"/>
    <mergeCell ref="AG26:AL26"/>
    <mergeCell ref="A24:B24"/>
    <mergeCell ref="D24:M24"/>
    <mergeCell ref="N24:S24"/>
    <mergeCell ref="U24:V24"/>
    <mergeCell ref="W24:Y24"/>
    <mergeCell ref="Z24:AF24"/>
    <mergeCell ref="AG20:AL20"/>
    <mergeCell ref="A22:B22"/>
    <mergeCell ref="D22:M22"/>
    <mergeCell ref="N22:S22"/>
    <mergeCell ref="U22:V22"/>
    <mergeCell ref="W22:Y22"/>
    <mergeCell ref="Z22:AF22"/>
    <mergeCell ref="AG22:AL22"/>
    <mergeCell ref="A18:Q18"/>
    <mergeCell ref="S18:T18"/>
    <mergeCell ref="X18:Y18"/>
    <mergeCell ref="AA18:AM18"/>
    <mergeCell ref="A20:B20"/>
    <mergeCell ref="D20:M20"/>
    <mergeCell ref="N20:S20"/>
    <mergeCell ref="U20:V20"/>
    <mergeCell ref="W20:Y20"/>
    <mergeCell ref="Z20:AF20"/>
    <mergeCell ref="B15:K17"/>
    <mergeCell ref="L16:Q16"/>
    <mergeCell ref="S16:T16"/>
    <mergeCell ref="X16:Y16"/>
    <mergeCell ref="AA16:AL16"/>
    <mergeCell ref="M17:Q17"/>
    <mergeCell ref="S17:T17"/>
    <mergeCell ref="X17:Y17"/>
    <mergeCell ref="AA17:AF17"/>
    <mergeCell ref="AH17:AL17"/>
    <mergeCell ref="Z13:Z18"/>
    <mergeCell ref="AA13:AF13"/>
    <mergeCell ref="AG13:AG15"/>
    <mergeCell ref="AH13:AL15"/>
    <mergeCell ref="AM13:AM17"/>
    <mergeCell ref="M14:Q15"/>
    <mergeCell ref="S14:T15"/>
    <mergeCell ref="V14:V15"/>
    <mergeCell ref="X14:Y15"/>
    <mergeCell ref="AA14:AF15"/>
    <mergeCell ref="A12:AM12"/>
    <mergeCell ref="A13:A17"/>
    <mergeCell ref="B13:K14"/>
    <mergeCell ref="L13:L15"/>
    <mergeCell ref="M13:Q13"/>
    <mergeCell ref="R13:R18"/>
    <mergeCell ref="S13:T13"/>
    <mergeCell ref="U13:U18"/>
    <mergeCell ref="W13:W18"/>
    <mergeCell ref="X13:Y13"/>
    <mergeCell ref="C9:F9"/>
    <mergeCell ref="G9:AB10"/>
    <mergeCell ref="AC9:AD10"/>
    <mergeCell ref="AF9:AI10"/>
    <mergeCell ref="B11:K11"/>
    <mergeCell ref="L11:AF11"/>
    <mergeCell ref="AH11:AM11"/>
    <mergeCell ref="H1:AB1"/>
    <mergeCell ref="A2:G4"/>
    <mergeCell ref="H2:AC2"/>
    <mergeCell ref="AD2:AH2"/>
    <mergeCell ref="H3:AB4"/>
    <mergeCell ref="A5:B8"/>
    <mergeCell ref="I5:X5"/>
    <mergeCell ref="AE5:AE9"/>
    <mergeCell ref="AF5:AK8"/>
    <mergeCell ref="H6:AB8"/>
  </mergeCells>
  <printOptions horizontalCentered="1"/>
  <pageMargins left="0.23622047244094491" right="0.23622047244094491" top="0.39370078740157483" bottom="0.74803149606299213" header="0.31496062992125984" footer="0.31496062992125984"/>
  <pageSetup paperSize="5" scale="86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1369-5695-400E-A15F-0C1D59A96B87}">
  <sheetPr codeName="Hoja5"/>
  <dimension ref="B1:H1160"/>
  <sheetViews>
    <sheetView zoomScaleNormal="100" workbookViewId="0">
      <pane ySplit="8" topLeftCell="A9" activePane="bottomLeft" state="frozen"/>
      <selection pane="bottomLeft"/>
    </sheetView>
  </sheetViews>
  <sheetFormatPr baseColWidth="10" defaultColWidth="12.83203125" defaultRowHeight="12.75" x14ac:dyDescent="0.2"/>
  <cols>
    <col min="1" max="1" width="5.1640625" style="30" customWidth="1"/>
    <col min="2" max="2" width="60.6640625" style="30" customWidth="1"/>
    <col min="3" max="3" width="16.33203125" style="30" customWidth="1"/>
    <col min="4" max="4" width="15.5" style="30" customWidth="1"/>
    <col min="5" max="5" width="15" style="30" customWidth="1"/>
    <col min="6" max="6" width="15.1640625" style="30" customWidth="1"/>
    <col min="7" max="7" width="16.6640625" style="30" customWidth="1"/>
    <col min="8" max="8" width="15.83203125" style="30" customWidth="1"/>
    <col min="9" max="256" width="12.83203125" style="30"/>
    <col min="257" max="257" width="5.1640625" style="30" customWidth="1"/>
    <col min="258" max="258" width="60.6640625" style="30" customWidth="1"/>
    <col min="259" max="259" width="16.33203125" style="30" customWidth="1"/>
    <col min="260" max="260" width="15.5" style="30" customWidth="1"/>
    <col min="261" max="261" width="15" style="30" customWidth="1"/>
    <col min="262" max="262" width="15.1640625" style="30" customWidth="1"/>
    <col min="263" max="263" width="16.6640625" style="30" customWidth="1"/>
    <col min="264" max="264" width="15.83203125" style="30" customWidth="1"/>
    <col min="265" max="512" width="12.83203125" style="30"/>
    <col min="513" max="513" width="5.1640625" style="30" customWidth="1"/>
    <col min="514" max="514" width="60.6640625" style="30" customWidth="1"/>
    <col min="515" max="515" width="16.33203125" style="30" customWidth="1"/>
    <col min="516" max="516" width="15.5" style="30" customWidth="1"/>
    <col min="517" max="517" width="15" style="30" customWidth="1"/>
    <col min="518" max="518" width="15.1640625" style="30" customWidth="1"/>
    <col min="519" max="519" width="16.6640625" style="30" customWidth="1"/>
    <col min="520" max="520" width="15.83203125" style="30" customWidth="1"/>
    <col min="521" max="768" width="12.83203125" style="30"/>
    <col min="769" max="769" width="5.1640625" style="30" customWidth="1"/>
    <col min="770" max="770" width="60.6640625" style="30" customWidth="1"/>
    <col min="771" max="771" width="16.33203125" style="30" customWidth="1"/>
    <col min="772" max="772" width="15.5" style="30" customWidth="1"/>
    <col min="773" max="773" width="15" style="30" customWidth="1"/>
    <col min="774" max="774" width="15.1640625" style="30" customWidth="1"/>
    <col min="775" max="775" width="16.6640625" style="30" customWidth="1"/>
    <col min="776" max="776" width="15.83203125" style="30" customWidth="1"/>
    <col min="777" max="1024" width="12.83203125" style="30"/>
    <col min="1025" max="1025" width="5.1640625" style="30" customWidth="1"/>
    <col min="1026" max="1026" width="60.6640625" style="30" customWidth="1"/>
    <col min="1027" max="1027" width="16.33203125" style="30" customWidth="1"/>
    <col min="1028" max="1028" width="15.5" style="30" customWidth="1"/>
    <col min="1029" max="1029" width="15" style="30" customWidth="1"/>
    <col min="1030" max="1030" width="15.1640625" style="30" customWidth="1"/>
    <col min="1031" max="1031" width="16.6640625" style="30" customWidth="1"/>
    <col min="1032" max="1032" width="15.83203125" style="30" customWidth="1"/>
    <col min="1033" max="1280" width="12.83203125" style="30"/>
    <col min="1281" max="1281" width="5.1640625" style="30" customWidth="1"/>
    <col min="1282" max="1282" width="60.6640625" style="30" customWidth="1"/>
    <col min="1283" max="1283" width="16.33203125" style="30" customWidth="1"/>
    <col min="1284" max="1284" width="15.5" style="30" customWidth="1"/>
    <col min="1285" max="1285" width="15" style="30" customWidth="1"/>
    <col min="1286" max="1286" width="15.1640625" style="30" customWidth="1"/>
    <col min="1287" max="1287" width="16.6640625" style="30" customWidth="1"/>
    <col min="1288" max="1288" width="15.83203125" style="30" customWidth="1"/>
    <col min="1289" max="1536" width="12.83203125" style="30"/>
    <col min="1537" max="1537" width="5.1640625" style="30" customWidth="1"/>
    <col min="1538" max="1538" width="60.6640625" style="30" customWidth="1"/>
    <col min="1539" max="1539" width="16.33203125" style="30" customWidth="1"/>
    <col min="1540" max="1540" width="15.5" style="30" customWidth="1"/>
    <col min="1541" max="1541" width="15" style="30" customWidth="1"/>
    <col min="1542" max="1542" width="15.1640625" style="30" customWidth="1"/>
    <col min="1543" max="1543" width="16.6640625" style="30" customWidth="1"/>
    <col min="1544" max="1544" width="15.83203125" style="30" customWidth="1"/>
    <col min="1545" max="1792" width="12.83203125" style="30"/>
    <col min="1793" max="1793" width="5.1640625" style="30" customWidth="1"/>
    <col min="1794" max="1794" width="60.6640625" style="30" customWidth="1"/>
    <col min="1795" max="1795" width="16.33203125" style="30" customWidth="1"/>
    <col min="1796" max="1796" width="15.5" style="30" customWidth="1"/>
    <col min="1797" max="1797" width="15" style="30" customWidth="1"/>
    <col min="1798" max="1798" width="15.1640625" style="30" customWidth="1"/>
    <col min="1799" max="1799" width="16.6640625" style="30" customWidth="1"/>
    <col min="1800" max="1800" width="15.83203125" style="30" customWidth="1"/>
    <col min="1801" max="2048" width="12.83203125" style="30"/>
    <col min="2049" max="2049" width="5.1640625" style="30" customWidth="1"/>
    <col min="2050" max="2050" width="60.6640625" style="30" customWidth="1"/>
    <col min="2051" max="2051" width="16.33203125" style="30" customWidth="1"/>
    <col min="2052" max="2052" width="15.5" style="30" customWidth="1"/>
    <col min="2053" max="2053" width="15" style="30" customWidth="1"/>
    <col min="2054" max="2054" width="15.1640625" style="30" customWidth="1"/>
    <col min="2055" max="2055" width="16.6640625" style="30" customWidth="1"/>
    <col min="2056" max="2056" width="15.83203125" style="30" customWidth="1"/>
    <col min="2057" max="2304" width="12.83203125" style="30"/>
    <col min="2305" max="2305" width="5.1640625" style="30" customWidth="1"/>
    <col min="2306" max="2306" width="60.6640625" style="30" customWidth="1"/>
    <col min="2307" max="2307" width="16.33203125" style="30" customWidth="1"/>
    <col min="2308" max="2308" width="15.5" style="30" customWidth="1"/>
    <col min="2309" max="2309" width="15" style="30" customWidth="1"/>
    <col min="2310" max="2310" width="15.1640625" style="30" customWidth="1"/>
    <col min="2311" max="2311" width="16.6640625" style="30" customWidth="1"/>
    <col min="2312" max="2312" width="15.83203125" style="30" customWidth="1"/>
    <col min="2313" max="2560" width="12.83203125" style="30"/>
    <col min="2561" max="2561" width="5.1640625" style="30" customWidth="1"/>
    <col min="2562" max="2562" width="60.6640625" style="30" customWidth="1"/>
    <col min="2563" max="2563" width="16.33203125" style="30" customWidth="1"/>
    <col min="2564" max="2564" width="15.5" style="30" customWidth="1"/>
    <col min="2565" max="2565" width="15" style="30" customWidth="1"/>
    <col min="2566" max="2566" width="15.1640625" style="30" customWidth="1"/>
    <col min="2567" max="2567" width="16.6640625" style="30" customWidth="1"/>
    <col min="2568" max="2568" width="15.83203125" style="30" customWidth="1"/>
    <col min="2569" max="2816" width="12.83203125" style="30"/>
    <col min="2817" max="2817" width="5.1640625" style="30" customWidth="1"/>
    <col min="2818" max="2818" width="60.6640625" style="30" customWidth="1"/>
    <col min="2819" max="2819" width="16.33203125" style="30" customWidth="1"/>
    <col min="2820" max="2820" width="15.5" style="30" customWidth="1"/>
    <col min="2821" max="2821" width="15" style="30" customWidth="1"/>
    <col min="2822" max="2822" width="15.1640625" style="30" customWidth="1"/>
    <col min="2823" max="2823" width="16.6640625" style="30" customWidth="1"/>
    <col min="2824" max="2824" width="15.83203125" style="30" customWidth="1"/>
    <col min="2825" max="3072" width="12.83203125" style="30"/>
    <col min="3073" max="3073" width="5.1640625" style="30" customWidth="1"/>
    <col min="3074" max="3074" width="60.6640625" style="30" customWidth="1"/>
    <col min="3075" max="3075" width="16.33203125" style="30" customWidth="1"/>
    <col min="3076" max="3076" width="15.5" style="30" customWidth="1"/>
    <col min="3077" max="3077" width="15" style="30" customWidth="1"/>
    <col min="3078" max="3078" width="15.1640625" style="30" customWidth="1"/>
    <col min="3079" max="3079" width="16.6640625" style="30" customWidth="1"/>
    <col min="3080" max="3080" width="15.83203125" style="30" customWidth="1"/>
    <col min="3081" max="3328" width="12.83203125" style="30"/>
    <col min="3329" max="3329" width="5.1640625" style="30" customWidth="1"/>
    <col min="3330" max="3330" width="60.6640625" style="30" customWidth="1"/>
    <col min="3331" max="3331" width="16.33203125" style="30" customWidth="1"/>
    <col min="3332" max="3332" width="15.5" style="30" customWidth="1"/>
    <col min="3333" max="3333" width="15" style="30" customWidth="1"/>
    <col min="3334" max="3334" width="15.1640625" style="30" customWidth="1"/>
    <col min="3335" max="3335" width="16.6640625" style="30" customWidth="1"/>
    <col min="3336" max="3336" width="15.83203125" style="30" customWidth="1"/>
    <col min="3337" max="3584" width="12.83203125" style="30"/>
    <col min="3585" max="3585" width="5.1640625" style="30" customWidth="1"/>
    <col min="3586" max="3586" width="60.6640625" style="30" customWidth="1"/>
    <col min="3587" max="3587" width="16.33203125" style="30" customWidth="1"/>
    <col min="3588" max="3588" width="15.5" style="30" customWidth="1"/>
    <col min="3589" max="3589" width="15" style="30" customWidth="1"/>
    <col min="3590" max="3590" width="15.1640625" style="30" customWidth="1"/>
    <col min="3591" max="3591" width="16.6640625" style="30" customWidth="1"/>
    <col min="3592" max="3592" width="15.83203125" style="30" customWidth="1"/>
    <col min="3593" max="3840" width="12.83203125" style="30"/>
    <col min="3841" max="3841" width="5.1640625" style="30" customWidth="1"/>
    <col min="3842" max="3842" width="60.6640625" style="30" customWidth="1"/>
    <col min="3843" max="3843" width="16.33203125" style="30" customWidth="1"/>
    <col min="3844" max="3844" width="15.5" style="30" customWidth="1"/>
    <col min="3845" max="3845" width="15" style="30" customWidth="1"/>
    <col min="3846" max="3846" width="15.1640625" style="30" customWidth="1"/>
    <col min="3847" max="3847" width="16.6640625" style="30" customWidth="1"/>
    <col min="3848" max="3848" width="15.83203125" style="30" customWidth="1"/>
    <col min="3849" max="4096" width="12.83203125" style="30"/>
    <col min="4097" max="4097" width="5.1640625" style="30" customWidth="1"/>
    <col min="4098" max="4098" width="60.6640625" style="30" customWidth="1"/>
    <col min="4099" max="4099" width="16.33203125" style="30" customWidth="1"/>
    <col min="4100" max="4100" width="15.5" style="30" customWidth="1"/>
    <col min="4101" max="4101" width="15" style="30" customWidth="1"/>
    <col min="4102" max="4102" width="15.1640625" style="30" customWidth="1"/>
    <col min="4103" max="4103" width="16.6640625" style="30" customWidth="1"/>
    <col min="4104" max="4104" width="15.83203125" style="30" customWidth="1"/>
    <col min="4105" max="4352" width="12.83203125" style="30"/>
    <col min="4353" max="4353" width="5.1640625" style="30" customWidth="1"/>
    <col min="4354" max="4354" width="60.6640625" style="30" customWidth="1"/>
    <col min="4355" max="4355" width="16.33203125" style="30" customWidth="1"/>
    <col min="4356" max="4356" width="15.5" style="30" customWidth="1"/>
    <col min="4357" max="4357" width="15" style="30" customWidth="1"/>
    <col min="4358" max="4358" width="15.1640625" style="30" customWidth="1"/>
    <col min="4359" max="4359" width="16.6640625" style="30" customWidth="1"/>
    <col min="4360" max="4360" width="15.83203125" style="30" customWidth="1"/>
    <col min="4361" max="4608" width="12.83203125" style="30"/>
    <col min="4609" max="4609" width="5.1640625" style="30" customWidth="1"/>
    <col min="4610" max="4610" width="60.6640625" style="30" customWidth="1"/>
    <col min="4611" max="4611" width="16.33203125" style="30" customWidth="1"/>
    <col min="4612" max="4612" width="15.5" style="30" customWidth="1"/>
    <col min="4613" max="4613" width="15" style="30" customWidth="1"/>
    <col min="4614" max="4614" width="15.1640625" style="30" customWidth="1"/>
    <col min="4615" max="4615" width="16.6640625" style="30" customWidth="1"/>
    <col min="4616" max="4616" width="15.83203125" style="30" customWidth="1"/>
    <col min="4617" max="4864" width="12.83203125" style="30"/>
    <col min="4865" max="4865" width="5.1640625" style="30" customWidth="1"/>
    <col min="4866" max="4866" width="60.6640625" style="30" customWidth="1"/>
    <col min="4867" max="4867" width="16.33203125" style="30" customWidth="1"/>
    <col min="4868" max="4868" width="15.5" style="30" customWidth="1"/>
    <col min="4869" max="4869" width="15" style="30" customWidth="1"/>
    <col min="4870" max="4870" width="15.1640625" style="30" customWidth="1"/>
    <col min="4871" max="4871" width="16.6640625" style="30" customWidth="1"/>
    <col min="4872" max="4872" width="15.83203125" style="30" customWidth="1"/>
    <col min="4873" max="5120" width="12.83203125" style="30"/>
    <col min="5121" max="5121" width="5.1640625" style="30" customWidth="1"/>
    <col min="5122" max="5122" width="60.6640625" style="30" customWidth="1"/>
    <col min="5123" max="5123" width="16.33203125" style="30" customWidth="1"/>
    <col min="5124" max="5124" width="15.5" style="30" customWidth="1"/>
    <col min="5125" max="5125" width="15" style="30" customWidth="1"/>
    <col min="5126" max="5126" width="15.1640625" style="30" customWidth="1"/>
    <col min="5127" max="5127" width="16.6640625" style="30" customWidth="1"/>
    <col min="5128" max="5128" width="15.83203125" style="30" customWidth="1"/>
    <col min="5129" max="5376" width="12.83203125" style="30"/>
    <col min="5377" max="5377" width="5.1640625" style="30" customWidth="1"/>
    <col min="5378" max="5378" width="60.6640625" style="30" customWidth="1"/>
    <col min="5379" max="5379" width="16.33203125" style="30" customWidth="1"/>
    <col min="5380" max="5380" width="15.5" style="30" customWidth="1"/>
    <col min="5381" max="5381" width="15" style="30" customWidth="1"/>
    <col min="5382" max="5382" width="15.1640625" style="30" customWidth="1"/>
    <col min="5383" max="5383" width="16.6640625" style="30" customWidth="1"/>
    <col min="5384" max="5384" width="15.83203125" style="30" customWidth="1"/>
    <col min="5385" max="5632" width="12.83203125" style="30"/>
    <col min="5633" max="5633" width="5.1640625" style="30" customWidth="1"/>
    <col min="5634" max="5634" width="60.6640625" style="30" customWidth="1"/>
    <col min="5635" max="5635" width="16.33203125" style="30" customWidth="1"/>
    <col min="5636" max="5636" width="15.5" style="30" customWidth="1"/>
    <col min="5637" max="5637" width="15" style="30" customWidth="1"/>
    <col min="5638" max="5638" width="15.1640625" style="30" customWidth="1"/>
    <col min="5639" max="5639" width="16.6640625" style="30" customWidth="1"/>
    <col min="5640" max="5640" width="15.83203125" style="30" customWidth="1"/>
    <col min="5641" max="5888" width="12.83203125" style="30"/>
    <col min="5889" max="5889" width="5.1640625" style="30" customWidth="1"/>
    <col min="5890" max="5890" width="60.6640625" style="30" customWidth="1"/>
    <col min="5891" max="5891" width="16.33203125" style="30" customWidth="1"/>
    <col min="5892" max="5892" width="15.5" style="30" customWidth="1"/>
    <col min="5893" max="5893" width="15" style="30" customWidth="1"/>
    <col min="5894" max="5894" width="15.1640625" style="30" customWidth="1"/>
    <col min="5895" max="5895" width="16.6640625" style="30" customWidth="1"/>
    <col min="5896" max="5896" width="15.83203125" style="30" customWidth="1"/>
    <col min="5897" max="6144" width="12.83203125" style="30"/>
    <col min="6145" max="6145" width="5.1640625" style="30" customWidth="1"/>
    <col min="6146" max="6146" width="60.6640625" style="30" customWidth="1"/>
    <col min="6147" max="6147" width="16.33203125" style="30" customWidth="1"/>
    <col min="6148" max="6148" width="15.5" style="30" customWidth="1"/>
    <col min="6149" max="6149" width="15" style="30" customWidth="1"/>
    <col min="6150" max="6150" width="15.1640625" style="30" customWidth="1"/>
    <col min="6151" max="6151" width="16.6640625" style="30" customWidth="1"/>
    <col min="6152" max="6152" width="15.83203125" style="30" customWidth="1"/>
    <col min="6153" max="6400" width="12.83203125" style="30"/>
    <col min="6401" max="6401" width="5.1640625" style="30" customWidth="1"/>
    <col min="6402" max="6402" width="60.6640625" style="30" customWidth="1"/>
    <col min="6403" max="6403" width="16.33203125" style="30" customWidth="1"/>
    <col min="6404" max="6404" width="15.5" style="30" customWidth="1"/>
    <col min="6405" max="6405" width="15" style="30" customWidth="1"/>
    <col min="6406" max="6406" width="15.1640625" style="30" customWidth="1"/>
    <col min="6407" max="6407" width="16.6640625" style="30" customWidth="1"/>
    <col min="6408" max="6408" width="15.83203125" style="30" customWidth="1"/>
    <col min="6409" max="6656" width="12.83203125" style="30"/>
    <col min="6657" max="6657" width="5.1640625" style="30" customWidth="1"/>
    <col min="6658" max="6658" width="60.6640625" style="30" customWidth="1"/>
    <col min="6659" max="6659" width="16.33203125" style="30" customWidth="1"/>
    <col min="6660" max="6660" width="15.5" style="30" customWidth="1"/>
    <col min="6661" max="6661" width="15" style="30" customWidth="1"/>
    <col min="6662" max="6662" width="15.1640625" style="30" customWidth="1"/>
    <col min="6663" max="6663" width="16.6640625" style="30" customWidth="1"/>
    <col min="6664" max="6664" width="15.83203125" style="30" customWidth="1"/>
    <col min="6665" max="6912" width="12.83203125" style="30"/>
    <col min="6913" max="6913" width="5.1640625" style="30" customWidth="1"/>
    <col min="6914" max="6914" width="60.6640625" style="30" customWidth="1"/>
    <col min="6915" max="6915" width="16.33203125" style="30" customWidth="1"/>
    <col min="6916" max="6916" width="15.5" style="30" customWidth="1"/>
    <col min="6917" max="6917" width="15" style="30" customWidth="1"/>
    <col min="6918" max="6918" width="15.1640625" style="30" customWidth="1"/>
    <col min="6919" max="6919" width="16.6640625" style="30" customWidth="1"/>
    <col min="6920" max="6920" width="15.83203125" style="30" customWidth="1"/>
    <col min="6921" max="7168" width="12.83203125" style="30"/>
    <col min="7169" max="7169" width="5.1640625" style="30" customWidth="1"/>
    <col min="7170" max="7170" width="60.6640625" style="30" customWidth="1"/>
    <col min="7171" max="7171" width="16.33203125" style="30" customWidth="1"/>
    <col min="7172" max="7172" width="15.5" style="30" customWidth="1"/>
    <col min="7173" max="7173" width="15" style="30" customWidth="1"/>
    <col min="7174" max="7174" width="15.1640625" style="30" customWidth="1"/>
    <col min="7175" max="7175" width="16.6640625" style="30" customWidth="1"/>
    <col min="7176" max="7176" width="15.83203125" style="30" customWidth="1"/>
    <col min="7177" max="7424" width="12.83203125" style="30"/>
    <col min="7425" max="7425" width="5.1640625" style="30" customWidth="1"/>
    <col min="7426" max="7426" width="60.6640625" style="30" customWidth="1"/>
    <col min="7427" max="7427" width="16.33203125" style="30" customWidth="1"/>
    <col min="7428" max="7428" width="15.5" style="30" customWidth="1"/>
    <col min="7429" max="7429" width="15" style="30" customWidth="1"/>
    <col min="7430" max="7430" width="15.1640625" style="30" customWidth="1"/>
    <col min="7431" max="7431" width="16.6640625" style="30" customWidth="1"/>
    <col min="7432" max="7432" width="15.83203125" style="30" customWidth="1"/>
    <col min="7433" max="7680" width="12.83203125" style="30"/>
    <col min="7681" max="7681" width="5.1640625" style="30" customWidth="1"/>
    <col min="7682" max="7682" width="60.6640625" style="30" customWidth="1"/>
    <col min="7683" max="7683" width="16.33203125" style="30" customWidth="1"/>
    <col min="7684" max="7684" width="15.5" style="30" customWidth="1"/>
    <col min="7685" max="7685" width="15" style="30" customWidth="1"/>
    <col min="7686" max="7686" width="15.1640625" style="30" customWidth="1"/>
    <col min="7687" max="7687" width="16.6640625" style="30" customWidth="1"/>
    <col min="7688" max="7688" width="15.83203125" style="30" customWidth="1"/>
    <col min="7689" max="7936" width="12.83203125" style="30"/>
    <col min="7937" max="7937" width="5.1640625" style="30" customWidth="1"/>
    <col min="7938" max="7938" width="60.6640625" style="30" customWidth="1"/>
    <col min="7939" max="7939" width="16.33203125" style="30" customWidth="1"/>
    <col min="7940" max="7940" width="15.5" style="30" customWidth="1"/>
    <col min="7941" max="7941" width="15" style="30" customWidth="1"/>
    <col min="7942" max="7942" width="15.1640625" style="30" customWidth="1"/>
    <col min="7943" max="7943" width="16.6640625" style="30" customWidth="1"/>
    <col min="7944" max="7944" width="15.83203125" style="30" customWidth="1"/>
    <col min="7945" max="8192" width="12.83203125" style="30"/>
    <col min="8193" max="8193" width="5.1640625" style="30" customWidth="1"/>
    <col min="8194" max="8194" width="60.6640625" style="30" customWidth="1"/>
    <col min="8195" max="8195" width="16.33203125" style="30" customWidth="1"/>
    <col min="8196" max="8196" width="15.5" style="30" customWidth="1"/>
    <col min="8197" max="8197" width="15" style="30" customWidth="1"/>
    <col min="8198" max="8198" width="15.1640625" style="30" customWidth="1"/>
    <col min="8199" max="8199" width="16.6640625" style="30" customWidth="1"/>
    <col min="8200" max="8200" width="15.83203125" style="30" customWidth="1"/>
    <col min="8201" max="8448" width="12.83203125" style="30"/>
    <col min="8449" max="8449" width="5.1640625" style="30" customWidth="1"/>
    <col min="8450" max="8450" width="60.6640625" style="30" customWidth="1"/>
    <col min="8451" max="8451" width="16.33203125" style="30" customWidth="1"/>
    <col min="8452" max="8452" width="15.5" style="30" customWidth="1"/>
    <col min="8453" max="8453" width="15" style="30" customWidth="1"/>
    <col min="8454" max="8454" width="15.1640625" style="30" customWidth="1"/>
    <col min="8455" max="8455" width="16.6640625" style="30" customWidth="1"/>
    <col min="8456" max="8456" width="15.83203125" style="30" customWidth="1"/>
    <col min="8457" max="8704" width="12.83203125" style="30"/>
    <col min="8705" max="8705" width="5.1640625" style="30" customWidth="1"/>
    <col min="8706" max="8706" width="60.6640625" style="30" customWidth="1"/>
    <col min="8707" max="8707" width="16.33203125" style="30" customWidth="1"/>
    <col min="8708" max="8708" width="15.5" style="30" customWidth="1"/>
    <col min="8709" max="8709" width="15" style="30" customWidth="1"/>
    <col min="8710" max="8710" width="15.1640625" style="30" customWidth="1"/>
    <col min="8711" max="8711" width="16.6640625" style="30" customWidth="1"/>
    <col min="8712" max="8712" width="15.83203125" style="30" customWidth="1"/>
    <col min="8713" max="8960" width="12.83203125" style="30"/>
    <col min="8961" max="8961" width="5.1640625" style="30" customWidth="1"/>
    <col min="8962" max="8962" width="60.6640625" style="30" customWidth="1"/>
    <col min="8963" max="8963" width="16.33203125" style="30" customWidth="1"/>
    <col min="8964" max="8964" width="15.5" style="30" customWidth="1"/>
    <col min="8965" max="8965" width="15" style="30" customWidth="1"/>
    <col min="8966" max="8966" width="15.1640625" style="30" customWidth="1"/>
    <col min="8967" max="8967" width="16.6640625" style="30" customWidth="1"/>
    <col min="8968" max="8968" width="15.83203125" style="30" customWidth="1"/>
    <col min="8969" max="9216" width="12.83203125" style="30"/>
    <col min="9217" max="9217" width="5.1640625" style="30" customWidth="1"/>
    <col min="9218" max="9218" width="60.6640625" style="30" customWidth="1"/>
    <col min="9219" max="9219" width="16.33203125" style="30" customWidth="1"/>
    <col min="9220" max="9220" width="15.5" style="30" customWidth="1"/>
    <col min="9221" max="9221" width="15" style="30" customWidth="1"/>
    <col min="9222" max="9222" width="15.1640625" style="30" customWidth="1"/>
    <col min="9223" max="9223" width="16.6640625" style="30" customWidth="1"/>
    <col min="9224" max="9224" width="15.83203125" style="30" customWidth="1"/>
    <col min="9225" max="9472" width="12.83203125" style="30"/>
    <col min="9473" max="9473" width="5.1640625" style="30" customWidth="1"/>
    <col min="9474" max="9474" width="60.6640625" style="30" customWidth="1"/>
    <col min="9475" max="9475" width="16.33203125" style="30" customWidth="1"/>
    <col min="9476" max="9476" width="15.5" style="30" customWidth="1"/>
    <col min="9477" max="9477" width="15" style="30" customWidth="1"/>
    <col min="9478" max="9478" width="15.1640625" style="30" customWidth="1"/>
    <col min="9479" max="9479" width="16.6640625" style="30" customWidth="1"/>
    <col min="9480" max="9480" width="15.83203125" style="30" customWidth="1"/>
    <col min="9481" max="9728" width="12.83203125" style="30"/>
    <col min="9729" max="9729" width="5.1640625" style="30" customWidth="1"/>
    <col min="9730" max="9730" width="60.6640625" style="30" customWidth="1"/>
    <col min="9731" max="9731" width="16.33203125" style="30" customWidth="1"/>
    <col min="9732" max="9732" width="15.5" style="30" customWidth="1"/>
    <col min="9733" max="9733" width="15" style="30" customWidth="1"/>
    <col min="9734" max="9734" width="15.1640625" style="30" customWidth="1"/>
    <col min="9735" max="9735" width="16.6640625" style="30" customWidth="1"/>
    <col min="9736" max="9736" width="15.83203125" style="30" customWidth="1"/>
    <col min="9737" max="9984" width="12.83203125" style="30"/>
    <col min="9985" max="9985" width="5.1640625" style="30" customWidth="1"/>
    <col min="9986" max="9986" width="60.6640625" style="30" customWidth="1"/>
    <col min="9987" max="9987" width="16.33203125" style="30" customWidth="1"/>
    <col min="9988" max="9988" width="15.5" style="30" customWidth="1"/>
    <col min="9989" max="9989" width="15" style="30" customWidth="1"/>
    <col min="9990" max="9990" width="15.1640625" style="30" customWidth="1"/>
    <col min="9991" max="9991" width="16.6640625" style="30" customWidth="1"/>
    <col min="9992" max="9992" width="15.83203125" style="30" customWidth="1"/>
    <col min="9993" max="10240" width="12.83203125" style="30"/>
    <col min="10241" max="10241" width="5.1640625" style="30" customWidth="1"/>
    <col min="10242" max="10242" width="60.6640625" style="30" customWidth="1"/>
    <col min="10243" max="10243" width="16.33203125" style="30" customWidth="1"/>
    <col min="10244" max="10244" width="15.5" style="30" customWidth="1"/>
    <col min="10245" max="10245" width="15" style="30" customWidth="1"/>
    <col min="10246" max="10246" width="15.1640625" style="30" customWidth="1"/>
    <col min="10247" max="10247" width="16.6640625" style="30" customWidth="1"/>
    <col min="10248" max="10248" width="15.83203125" style="30" customWidth="1"/>
    <col min="10249" max="10496" width="12.83203125" style="30"/>
    <col min="10497" max="10497" width="5.1640625" style="30" customWidth="1"/>
    <col min="10498" max="10498" width="60.6640625" style="30" customWidth="1"/>
    <col min="10499" max="10499" width="16.33203125" style="30" customWidth="1"/>
    <col min="10500" max="10500" width="15.5" style="30" customWidth="1"/>
    <col min="10501" max="10501" width="15" style="30" customWidth="1"/>
    <col min="10502" max="10502" width="15.1640625" style="30" customWidth="1"/>
    <col min="10503" max="10503" width="16.6640625" style="30" customWidth="1"/>
    <col min="10504" max="10504" width="15.83203125" style="30" customWidth="1"/>
    <col min="10505" max="10752" width="12.83203125" style="30"/>
    <col min="10753" max="10753" width="5.1640625" style="30" customWidth="1"/>
    <col min="10754" max="10754" width="60.6640625" style="30" customWidth="1"/>
    <col min="10755" max="10755" width="16.33203125" style="30" customWidth="1"/>
    <col min="10756" max="10756" width="15.5" style="30" customWidth="1"/>
    <col min="10757" max="10757" width="15" style="30" customWidth="1"/>
    <col min="10758" max="10758" width="15.1640625" style="30" customWidth="1"/>
    <col min="10759" max="10759" width="16.6640625" style="30" customWidth="1"/>
    <col min="10760" max="10760" width="15.83203125" style="30" customWidth="1"/>
    <col min="10761" max="11008" width="12.83203125" style="30"/>
    <col min="11009" max="11009" width="5.1640625" style="30" customWidth="1"/>
    <col min="11010" max="11010" width="60.6640625" style="30" customWidth="1"/>
    <col min="11011" max="11011" width="16.33203125" style="30" customWidth="1"/>
    <col min="11012" max="11012" width="15.5" style="30" customWidth="1"/>
    <col min="11013" max="11013" width="15" style="30" customWidth="1"/>
    <col min="11014" max="11014" width="15.1640625" style="30" customWidth="1"/>
    <col min="11015" max="11015" width="16.6640625" style="30" customWidth="1"/>
    <col min="11016" max="11016" width="15.83203125" style="30" customWidth="1"/>
    <col min="11017" max="11264" width="12.83203125" style="30"/>
    <col min="11265" max="11265" width="5.1640625" style="30" customWidth="1"/>
    <col min="11266" max="11266" width="60.6640625" style="30" customWidth="1"/>
    <col min="11267" max="11267" width="16.33203125" style="30" customWidth="1"/>
    <col min="11268" max="11268" width="15.5" style="30" customWidth="1"/>
    <col min="11269" max="11269" width="15" style="30" customWidth="1"/>
    <col min="11270" max="11270" width="15.1640625" style="30" customWidth="1"/>
    <col min="11271" max="11271" width="16.6640625" style="30" customWidth="1"/>
    <col min="11272" max="11272" width="15.83203125" style="30" customWidth="1"/>
    <col min="11273" max="11520" width="12.83203125" style="30"/>
    <col min="11521" max="11521" width="5.1640625" style="30" customWidth="1"/>
    <col min="11522" max="11522" width="60.6640625" style="30" customWidth="1"/>
    <col min="11523" max="11523" width="16.33203125" style="30" customWidth="1"/>
    <col min="11524" max="11524" width="15.5" style="30" customWidth="1"/>
    <col min="11525" max="11525" width="15" style="30" customWidth="1"/>
    <col min="11526" max="11526" width="15.1640625" style="30" customWidth="1"/>
    <col min="11527" max="11527" width="16.6640625" style="30" customWidth="1"/>
    <col min="11528" max="11528" width="15.83203125" style="30" customWidth="1"/>
    <col min="11529" max="11776" width="12.83203125" style="30"/>
    <col min="11777" max="11777" width="5.1640625" style="30" customWidth="1"/>
    <col min="11778" max="11778" width="60.6640625" style="30" customWidth="1"/>
    <col min="11779" max="11779" width="16.33203125" style="30" customWidth="1"/>
    <col min="11780" max="11780" width="15.5" style="30" customWidth="1"/>
    <col min="11781" max="11781" width="15" style="30" customWidth="1"/>
    <col min="11782" max="11782" width="15.1640625" style="30" customWidth="1"/>
    <col min="11783" max="11783" width="16.6640625" style="30" customWidth="1"/>
    <col min="11784" max="11784" width="15.83203125" style="30" customWidth="1"/>
    <col min="11785" max="12032" width="12.83203125" style="30"/>
    <col min="12033" max="12033" width="5.1640625" style="30" customWidth="1"/>
    <col min="12034" max="12034" width="60.6640625" style="30" customWidth="1"/>
    <col min="12035" max="12035" width="16.33203125" style="30" customWidth="1"/>
    <col min="12036" max="12036" width="15.5" style="30" customWidth="1"/>
    <col min="12037" max="12037" width="15" style="30" customWidth="1"/>
    <col min="12038" max="12038" width="15.1640625" style="30" customWidth="1"/>
    <col min="12039" max="12039" width="16.6640625" style="30" customWidth="1"/>
    <col min="12040" max="12040" width="15.83203125" style="30" customWidth="1"/>
    <col min="12041" max="12288" width="12.83203125" style="30"/>
    <col min="12289" max="12289" width="5.1640625" style="30" customWidth="1"/>
    <col min="12290" max="12290" width="60.6640625" style="30" customWidth="1"/>
    <col min="12291" max="12291" width="16.33203125" style="30" customWidth="1"/>
    <col min="12292" max="12292" width="15.5" style="30" customWidth="1"/>
    <col min="12293" max="12293" width="15" style="30" customWidth="1"/>
    <col min="12294" max="12294" width="15.1640625" style="30" customWidth="1"/>
    <col min="12295" max="12295" width="16.6640625" style="30" customWidth="1"/>
    <col min="12296" max="12296" width="15.83203125" style="30" customWidth="1"/>
    <col min="12297" max="12544" width="12.83203125" style="30"/>
    <col min="12545" max="12545" width="5.1640625" style="30" customWidth="1"/>
    <col min="12546" max="12546" width="60.6640625" style="30" customWidth="1"/>
    <col min="12547" max="12547" width="16.33203125" style="30" customWidth="1"/>
    <col min="12548" max="12548" width="15.5" style="30" customWidth="1"/>
    <col min="12549" max="12549" width="15" style="30" customWidth="1"/>
    <col min="12550" max="12550" width="15.1640625" style="30" customWidth="1"/>
    <col min="12551" max="12551" width="16.6640625" style="30" customWidth="1"/>
    <col min="12552" max="12552" width="15.83203125" style="30" customWidth="1"/>
    <col min="12553" max="12800" width="12.83203125" style="30"/>
    <col min="12801" max="12801" width="5.1640625" style="30" customWidth="1"/>
    <col min="12802" max="12802" width="60.6640625" style="30" customWidth="1"/>
    <col min="12803" max="12803" width="16.33203125" style="30" customWidth="1"/>
    <col min="12804" max="12804" width="15.5" style="30" customWidth="1"/>
    <col min="12805" max="12805" width="15" style="30" customWidth="1"/>
    <col min="12806" max="12806" width="15.1640625" style="30" customWidth="1"/>
    <col min="12807" max="12807" width="16.6640625" style="30" customWidth="1"/>
    <col min="12808" max="12808" width="15.83203125" style="30" customWidth="1"/>
    <col min="12809" max="13056" width="12.83203125" style="30"/>
    <col min="13057" max="13057" width="5.1640625" style="30" customWidth="1"/>
    <col min="13058" max="13058" width="60.6640625" style="30" customWidth="1"/>
    <col min="13059" max="13059" width="16.33203125" style="30" customWidth="1"/>
    <col min="13060" max="13060" width="15.5" style="30" customWidth="1"/>
    <col min="13061" max="13061" width="15" style="30" customWidth="1"/>
    <col min="13062" max="13062" width="15.1640625" style="30" customWidth="1"/>
    <col min="13063" max="13063" width="16.6640625" style="30" customWidth="1"/>
    <col min="13064" max="13064" width="15.83203125" style="30" customWidth="1"/>
    <col min="13065" max="13312" width="12.83203125" style="30"/>
    <col min="13313" max="13313" width="5.1640625" style="30" customWidth="1"/>
    <col min="13314" max="13314" width="60.6640625" style="30" customWidth="1"/>
    <col min="13315" max="13315" width="16.33203125" style="30" customWidth="1"/>
    <col min="13316" max="13316" width="15.5" style="30" customWidth="1"/>
    <col min="13317" max="13317" width="15" style="30" customWidth="1"/>
    <col min="13318" max="13318" width="15.1640625" style="30" customWidth="1"/>
    <col min="13319" max="13319" width="16.6640625" style="30" customWidth="1"/>
    <col min="13320" max="13320" width="15.83203125" style="30" customWidth="1"/>
    <col min="13321" max="13568" width="12.83203125" style="30"/>
    <col min="13569" max="13569" width="5.1640625" style="30" customWidth="1"/>
    <col min="13570" max="13570" width="60.6640625" style="30" customWidth="1"/>
    <col min="13571" max="13571" width="16.33203125" style="30" customWidth="1"/>
    <col min="13572" max="13572" width="15.5" style="30" customWidth="1"/>
    <col min="13573" max="13573" width="15" style="30" customWidth="1"/>
    <col min="13574" max="13574" width="15.1640625" style="30" customWidth="1"/>
    <col min="13575" max="13575" width="16.6640625" style="30" customWidth="1"/>
    <col min="13576" max="13576" width="15.83203125" style="30" customWidth="1"/>
    <col min="13577" max="13824" width="12.83203125" style="30"/>
    <col min="13825" max="13825" width="5.1640625" style="30" customWidth="1"/>
    <col min="13826" max="13826" width="60.6640625" style="30" customWidth="1"/>
    <col min="13827" max="13827" width="16.33203125" style="30" customWidth="1"/>
    <col min="13828" max="13828" width="15.5" style="30" customWidth="1"/>
    <col min="13829" max="13829" width="15" style="30" customWidth="1"/>
    <col min="13830" max="13830" width="15.1640625" style="30" customWidth="1"/>
    <col min="13831" max="13831" width="16.6640625" style="30" customWidth="1"/>
    <col min="13832" max="13832" width="15.83203125" style="30" customWidth="1"/>
    <col min="13833" max="14080" width="12.83203125" style="30"/>
    <col min="14081" max="14081" width="5.1640625" style="30" customWidth="1"/>
    <col min="14082" max="14082" width="60.6640625" style="30" customWidth="1"/>
    <col min="14083" max="14083" width="16.33203125" style="30" customWidth="1"/>
    <col min="14084" max="14084" width="15.5" style="30" customWidth="1"/>
    <col min="14085" max="14085" width="15" style="30" customWidth="1"/>
    <col min="14086" max="14086" width="15.1640625" style="30" customWidth="1"/>
    <col min="14087" max="14087" width="16.6640625" style="30" customWidth="1"/>
    <col min="14088" max="14088" width="15.83203125" style="30" customWidth="1"/>
    <col min="14089" max="14336" width="12.83203125" style="30"/>
    <col min="14337" max="14337" width="5.1640625" style="30" customWidth="1"/>
    <col min="14338" max="14338" width="60.6640625" style="30" customWidth="1"/>
    <col min="14339" max="14339" width="16.33203125" style="30" customWidth="1"/>
    <col min="14340" max="14340" width="15.5" style="30" customWidth="1"/>
    <col min="14341" max="14341" width="15" style="30" customWidth="1"/>
    <col min="14342" max="14342" width="15.1640625" style="30" customWidth="1"/>
    <col min="14343" max="14343" width="16.6640625" style="30" customWidth="1"/>
    <col min="14344" max="14344" width="15.83203125" style="30" customWidth="1"/>
    <col min="14345" max="14592" width="12.83203125" style="30"/>
    <col min="14593" max="14593" width="5.1640625" style="30" customWidth="1"/>
    <col min="14594" max="14594" width="60.6640625" style="30" customWidth="1"/>
    <col min="14595" max="14595" width="16.33203125" style="30" customWidth="1"/>
    <col min="14596" max="14596" width="15.5" style="30" customWidth="1"/>
    <col min="14597" max="14597" width="15" style="30" customWidth="1"/>
    <col min="14598" max="14598" width="15.1640625" style="30" customWidth="1"/>
    <col min="14599" max="14599" width="16.6640625" style="30" customWidth="1"/>
    <col min="14600" max="14600" width="15.83203125" style="30" customWidth="1"/>
    <col min="14601" max="14848" width="12.83203125" style="30"/>
    <col min="14849" max="14849" width="5.1640625" style="30" customWidth="1"/>
    <col min="14850" max="14850" width="60.6640625" style="30" customWidth="1"/>
    <col min="14851" max="14851" width="16.33203125" style="30" customWidth="1"/>
    <col min="14852" max="14852" width="15.5" style="30" customWidth="1"/>
    <col min="14853" max="14853" width="15" style="30" customWidth="1"/>
    <col min="14854" max="14854" width="15.1640625" style="30" customWidth="1"/>
    <col min="14855" max="14855" width="16.6640625" style="30" customWidth="1"/>
    <col min="14856" max="14856" width="15.83203125" style="30" customWidth="1"/>
    <col min="14857" max="15104" width="12.83203125" style="30"/>
    <col min="15105" max="15105" width="5.1640625" style="30" customWidth="1"/>
    <col min="15106" max="15106" width="60.6640625" style="30" customWidth="1"/>
    <col min="15107" max="15107" width="16.33203125" style="30" customWidth="1"/>
    <col min="15108" max="15108" width="15.5" style="30" customWidth="1"/>
    <col min="15109" max="15109" width="15" style="30" customWidth="1"/>
    <col min="15110" max="15110" width="15.1640625" style="30" customWidth="1"/>
    <col min="15111" max="15111" width="16.6640625" style="30" customWidth="1"/>
    <col min="15112" max="15112" width="15.83203125" style="30" customWidth="1"/>
    <col min="15113" max="15360" width="12.83203125" style="30"/>
    <col min="15361" max="15361" width="5.1640625" style="30" customWidth="1"/>
    <col min="15362" max="15362" width="60.6640625" style="30" customWidth="1"/>
    <col min="15363" max="15363" width="16.33203125" style="30" customWidth="1"/>
    <col min="15364" max="15364" width="15.5" style="30" customWidth="1"/>
    <col min="15365" max="15365" width="15" style="30" customWidth="1"/>
    <col min="15366" max="15366" width="15.1640625" style="30" customWidth="1"/>
    <col min="15367" max="15367" width="16.6640625" style="30" customWidth="1"/>
    <col min="15368" max="15368" width="15.83203125" style="30" customWidth="1"/>
    <col min="15369" max="15616" width="12.83203125" style="30"/>
    <col min="15617" max="15617" width="5.1640625" style="30" customWidth="1"/>
    <col min="15618" max="15618" width="60.6640625" style="30" customWidth="1"/>
    <col min="15619" max="15619" width="16.33203125" style="30" customWidth="1"/>
    <col min="15620" max="15620" width="15.5" style="30" customWidth="1"/>
    <col min="15621" max="15621" width="15" style="30" customWidth="1"/>
    <col min="15622" max="15622" width="15.1640625" style="30" customWidth="1"/>
    <col min="15623" max="15623" width="16.6640625" style="30" customWidth="1"/>
    <col min="15624" max="15624" width="15.83203125" style="30" customWidth="1"/>
    <col min="15625" max="15872" width="12.83203125" style="30"/>
    <col min="15873" max="15873" width="5.1640625" style="30" customWidth="1"/>
    <col min="15874" max="15874" width="60.6640625" style="30" customWidth="1"/>
    <col min="15875" max="15875" width="16.33203125" style="30" customWidth="1"/>
    <col min="15876" max="15876" width="15.5" style="30" customWidth="1"/>
    <col min="15877" max="15877" width="15" style="30" customWidth="1"/>
    <col min="15878" max="15878" width="15.1640625" style="30" customWidth="1"/>
    <col min="15879" max="15879" width="16.6640625" style="30" customWidth="1"/>
    <col min="15880" max="15880" width="15.83203125" style="30" customWidth="1"/>
    <col min="15881" max="16128" width="12.83203125" style="30"/>
    <col min="16129" max="16129" width="5.1640625" style="30" customWidth="1"/>
    <col min="16130" max="16130" width="60.6640625" style="30" customWidth="1"/>
    <col min="16131" max="16131" width="16.33203125" style="30" customWidth="1"/>
    <col min="16132" max="16132" width="15.5" style="30" customWidth="1"/>
    <col min="16133" max="16133" width="15" style="30" customWidth="1"/>
    <col min="16134" max="16134" width="15.1640625" style="30" customWidth="1"/>
    <col min="16135" max="16135" width="16.6640625" style="30" customWidth="1"/>
    <col min="16136" max="16136" width="15.83203125" style="30" customWidth="1"/>
    <col min="16137" max="16384" width="12.83203125" style="30"/>
  </cols>
  <sheetData>
    <row r="1" spans="2:8" ht="13.5" thickBot="1" x14ac:dyDescent="0.25"/>
    <row r="2" spans="2:8" x14ac:dyDescent="0.2">
      <c r="B2" s="170" t="s">
        <v>14</v>
      </c>
      <c r="C2" s="171"/>
      <c r="D2" s="171"/>
      <c r="E2" s="171"/>
      <c r="F2" s="171"/>
      <c r="G2" s="171"/>
      <c r="H2" s="172"/>
    </row>
    <row r="3" spans="2:8" x14ac:dyDescent="0.2">
      <c r="B3" s="173" t="s">
        <v>15</v>
      </c>
      <c r="C3" s="174"/>
      <c r="D3" s="174"/>
      <c r="E3" s="174"/>
      <c r="F3" s="174"/>
      <c r="G3" s="174"/>
      <c r="H3" s="175"/>
    </row>
    <row r="4" spans="2:8" x14ac:dyDescent="0.2">
      <c r="B4" s="173" t="s">
        <v>151</v>
      </c>
      <c r="C4" s="174"/>
      <c r="D4" s="174"/>
      <c r="E4" s="174"/>
      <c r="F4" s="174"/>
      <c r="G4" s="174"/>
      <c r="H4" s="175"/>
    </row>
    <row r="5" spans="2:8" x14ac:dyDescent="0.2">
      <c r="B5" s="173" t="s">
        <v>17</v>
      </c>
      <c r="C5" s="174"/>
      <c r="D5" s="174"/>
      <c r="E5" s="174"/>
      <c r="F5" s="174"/>
      <c r="G5" s="174"/>
      <c r="H5" s="175"/>
    </row>
    <row r="6" spans="2:8" ht="13.5" thickBot="1" x14ac:dyDescent="0.25">
      <c r="B6" s="176" t="s">
        <v>18</v>
      </c>
      <c r="C6" s="177"/>
      <c r="D6" s="177"/>
      <c r="E6" s="177"/>
      <c r="F6" s="177"/>
      <c r="G6" s="177"/>
      <c r="H6" s="178"/>
    </row>
    <row r="7" spans="2:8" ht="13.5" thickBot="1" x14ac:dyDescent="0.25">
      <c r="B7" s="179" t="s">
        <v>19</v>
      </c>
      <c r="C7" s="180" t="s">
        <v>20</v>
      </c>
      <c r="D7" s="181"/>
      <c r="E7" s="181"/>
      <c r="F7" s="181"/>
      <c r="G7" s="182"/>
      <c r="H7" s="179" t="s">
        <v>21</v>
      </c>
    </row>
    <row r="8" spans="2:8" ht="26.25" thickBot="1" x14ac:dyDescent="0.25">
      <c r="B8" s="183"/>
      <c r="C8" s="46" t="s">
        <v>22</v>
      </c>
      <c r="D8" s="46" t="s">
        <v>152</v>
      </c>
      <c r="E8" s="46" t="s">
        <v>137</v>
      </c>
      <c r="F8" s="46" t="s">
        <v>25</v>
      </c>
      <c r="G8" s="46" t="s">
        <v>138</v>
      </c>
      <c r="H8" s="183"/>
    </row>
    <row r="9" spans="2:8" x14ac:dyDescent="0.2">
      <c r="B9" s="184" t="s">
        <v>153</v>
      </c>
      <c r="C9" s="185">
        <f t="shared" ref="C9:H9" si="0">SUM(C10:C61)</f>
        <v>1243313548.8899999</v>
      </c>
      <c r="D9" s="185">
        <f t="shared" si="0"/>
        <v>66984598.080000013</v>
      </c>
      <c r="E9" s="185">
        <f t="shared" si="0"/>
        <v>1310298146.9699998</v>
      </c>
      <c r="F9" s="185">
        <f t="shared" si="0"/>
        <v>733622698</v>
      </c>
      <c r="G9" s="185">
        <f t="shared" si="0"/>
        <v>732366438.57999969</v>
      </c>
      <c r="H9" s="185">
        <f t="shared" si="0"/>
        <v>576675448.97000003</v>
      </c>
    </row>
    <row r="10" spans="2:8" ht="12.75" customHeight="1" x14ac:dyDescent="0.2">
      <c r="B10" s="186" t="s">
        <v>154</v>
      </c>
      <c r="C10" s="187">
        <v>4850873.4000000004</v>
      </c>
      <c r="D10" s="187">
        <v>106108.53</v>
      </c>
      <c r="E10" s="187">
        <f t="shared" ref="E10:E61" si="1">C10+D10</f>
        <v>4956981.9300000006</v>
      </c>
      <c r="F10" s="187">
        <v>2788173</v>
      </c>
      <c r="G10" s="187">
        <v>2788173.28</v>
      </c>
      <c r="H10" s="56">
        <f t="shared" ref="H10:H61" si="2">E10-F10</f>
        <v>2168808.9300000006</v>
      </c>
    </row>
    <row r="11" spans="2:8" x14ac:dyDescent="0.2">
      <c r="B11" s="186" t="s">
        <v>155</v>
      </c>
      <c r="C11" s="188">
        <v>42362854.369999997</v>
      </c>
      <c r="D11" s="188">
        <v>-159267.46</v>
      </c>
      <c r="E11" s="188">
        <f t="shared" si="1"/>
        <v>42203586.909999996</v>
      </c>
      <c r="F11" s="188">
        <v>32047719.440000001</v>
      </c>
      <c r="G11" s="188">
        <v>32047719.399999999</v>
      </c>
      <c r="H11" s="56">
        <f t="shared" si="2"/>
        <v>10155867.469999995</v>
      </c>
    </row>
    <row r="12" spans="2:8" x14ac:dyDescent="0.2">
      <c r="B12" s="186" t="s">
        <v>156</v>
      </c>
      <c r="C12" s="188">
        <v>25738917.140000001</v>
      </c>
      <c r="D12" s="188">
        <v>12455599.35</v>
      </c>
      <c r="E12" s="188">
        <f t="shared" si="1"/>
        <v>38194516.490000002</v>
      </c>
      <c r="F12" s="188">
        <v>31271073.850000001</v>
      </c>
      <c r="G12" s="188">
        <v>31248950.98</v>
      </c>
      <c r="H12" s="56">
        <f t="shared" si="2"/>
        <v>6923442.6400000006</v>
      </c>
    </row>
    <row r="13" spans="2:8" x14ac:dyDescent="0.2">
      <c r="B13" s="186" t="s">
        <v>157</v>
      </c>
      <c r="C13" s="188">
        <v>8469628.3000000007</v>
      </c>
      <c r="D13" s="188">
        <v>2321038.4</v>
      </c>
      <c r="E13" s="188">
        <f t="shared" si="1"/>
        <v>10790666.700000001</v>
      </c>
      <c r="F13" s="188">
        <v>5353909.28</v>
      </c>
      <c r="G13" s="188">
        <v>5169649.96</v>
      </c>
      <c r="H13" s="56">
        <f t="shared" si="2"/>
        <v>5436757.4200000009</v>
      </c>
    </row>
    <row r="14" spans="2:8" x14ac:dyDescent="0.2">
      <c r="B14" s="186" t="s">
        <v>158</v>
      </c>
      <c r="C14" s="188">
        <v>5031616.3</v>
      </c>
      <c r="D14" s="188">
        <v>498718</v>
      </c>
      <c r="E14" s="188">
        <f t="shared" si="1"/>
        <v>5530334.2999999998</v>
      </c>
      <c r="F14" s="188">
        <v>3197764.49</v>
      </c>
      <c r="G14" s="188">
        <v>3195800.72</v>
      </c>
      <c r="H14" s="56">
        <f t="shared" si="2"/>
        <v>2332569.8099999996</v>
      </c>
    </row>
    <row r="15" spans="2:8" x14ac:dyDescent="0.2">
      <c r="B15" s="186" t="s">
        <v>159</v>
      </c>
      <c r="C15" s="188">
        <v>25273417.260000002</v>
      </c>
      <c r="D15" s="188">
        <v>-4744318.5599999996</v>
      </c>
      <c r="E15" s="188">
        <f t="shared" si="1"/>
        <v>20529098.700000003</v>
      </c>
      <c r="F15" s="188">
        <v>9914519.6500000004</v>
      </c>
      <c r="G15" s="188">
        <v>9896736.9900000002</v>
      </c>
      <c r="H15" s="56">
        <f t="shared" si="2"/>
        <v>10614579.050000003</v>
      </c>
    </row>
    <row r="16" spans="2:8" x14ac:dyDescent="0.2">
      <c r="B16" s="186" t="s">
        <v>160</v>
      </c>
      <c r="C16" s="188">
        <v>17429174.710000001</v>
      </c>
      <c r="D16" s="188">
        <v>-21910</v>
      </c>
      <c r="E16" s="188">
        <f t="shared" si="1"/>
        <v>17407264.710000001</v>
      </c>
      <c r="F16" s="188">
        <v>9441857.4900000002</v>
      </c>
      <c r="G16" s="188">
        <v>9197864.7100000009</v>
      </c>
      <c r="H16" s="56">
        <f t="shared" si="2"/>
        <v>7965407.2200000007</v>
      </c>
    </row>
    <row r="17" spans="2:8" x14ac:dyDescent="0.2">
      <c r="B17" s="186" t="s">
        <v>161</v>
      </c>
      <c r="C17" s="188">
        <v>6511657.1900000004</v>
      </c>
      <c r="D17" s="188">
        <v>557866</v>
      </c>
      <c r="E17" s="188">
        <f t="shared" si="1"/>
        <v>7069523.1900000004</v>
      </c>
      <c r="F17" s="188">
        <v>3996427.88</v>
      </c>
      <c r="G17" s="188">
        <v>3993776.05</v>
      </c>
      <c r="H17" s="56">
        <f t="shared" si="2"/>
        <v>3073095.3100000005</v>
      </c>
    </row>
    <row r="18" spans="2:8" x14ac:dyDescent="0.2">
      <c r="B18" s="189" t="s">
        <v>162</v>
      </c>
      <c r="C18" s="188">
        <v>14366958.859999999</v>
      </c>
      <c r="D18" s="188">
        <v>-422314.62</v>
      </c>
      <c r="E18" s="188">
        <f t="shared" si="1"/>
        <v>13944644.24</v>
      </c>
      <c r="F18" s="188">
        <v>6679647.75</v>
      </c>
      <c r="G18" s="188">
        <v>6679254.96</v>
      </c>
      <c r="H18" s="188">
        <f t="shared" si="2"/>
        <v>7264996.4900000002</v>
      </c>
    </row>
    <row r="19" spans="2:8" x14ac:dyDescent="0.2">
      <c r="B19" s="189" t="s">
        <v>163</v>
      </c>
      <c r="C19" s="188">
        <v>67773345.489999995</v>
      </c>
      <c r="D19" s="188">
        <v>19590470.68</v>
      </c>
      <c r="E19" s="188">
        <f t="shared" si="1"/>
        <v>87363816.169999987</v>
      </c>
      <c r="F19" s="188">
        <v>46372532.490000002</v>
      </c>
      <c r="G19" s="188">
        <v>46372532.740000002</v>
      </c>
      <c r="H19" s="188">
        <f t="shared" si="2"/>
        <v>40991283.679999985</v>
      </c>
    </row>
    <row r="20" spans="2:8" x14ac:dyDescent="0.2">
      <c r="B20" s="189" t="s">
        <v>164</v>
      </c>
      <c r="C20" s="188">
        <v>21320055.32</v>
      </c>
      <c r="D20" s="188">
        <v>-52997</v>
      </c>
      <c r="E20" s="188">
        <f t="shared" si="1"/>
        <v>21267058.32</v>
      </c>
      <c r="F20" s="188">
        <v>11340889.59</v>
      </c>
      <c r="G20" s="188">
        <v>11338140.01</v>
      </c>
      <c r="H20" s="188">
        <f t="shared" si="2"/>
        <v>9926168.7300000004</v>
      </c>
    </row>
    <row r="21" spans="2:8" x14ac:dyDescent="0.2">
      <c r="B21" s="189" t="s">
        <v>165</v>
      </c>
      <c r="C21" s="188">
        <v>1128552.69</v>
      </c>
      <c r="D21" s="188">
        <v>-896262.8</v>
      </c>
      <c r="E21" s="188">
        <f t="shared" si="1"/>
        <v>232289.8899999999</v>
      </c>
      <c r="F21" s="188">
        <v>0</v>
      </c>
      <c r="G21" s="188">
        <v>0</v>
      </c>
      <c r="H21" s="188">
        <f t="shared" si="2"/>
        <v>232289.8899999999</v>
      </c>
    </row>
    <row r="22" spans="2:8" x14ac:dyDescent="0.2">
      <c r="B22" s="189" t="s">
        <v>166</v>
      </c>
      <c r="C22" s="188">
        <v>12600668.130000001</v>
      </c>
      <c r="D22" s="188">
        <v>3570277</v>
      </c>
      <c r="E22" s="188">
        <f t="shared" si="1"/>
        <v>16170945.130000001</v>
      </c>
      <c r="F22" s="188">
        <v>10214408.92</v>
      </c>
      <c r="G22" s="188">
        <v>10214408.119999999</v>
      </c>
      <c r="H22" s="188">
        <f t="shared" si="2"/>
        <v>5956536.2100000009</v>
      </c>
    </row>
    <row r="23" spans="2:8" x14ac:dyDescent="0.2">
      <c r="B23" s="189" t="s">
        <v>167</v>
      </c>
      <c r="C23" s="188">
        <v>56650354.659999996</v>
      </c>
      <c r="D23" s="188">
        <v>-318067.40000000002</v>
      </c>
      <c r="E23" s="188">
        <f t="shared" si="1"/>
        <v>56332287.259999998</v>
      </c>
      <c r="F23" s="188">
        <v>35088934.689999998</v>
      </c>
      <c r="G23" s="188">
        <v>34483394.060000002</v>
      </c>
      <c r="H23" s="188">
        <f t="shared" si="2"/>
        <v>21243352.57</v>
      </c>
    </row>
    <row r="24" spans="2:8" x14ac:dyDescent="0.2">
      <c r="B24" s="189" t="s">
        <v>168</v>
      </c>
      <c r="C24" s="188">
        <v>279578756.13</v>
      </c>
      <c r="D24" s="188">
        <v>20731278</v>
      </c>
      <c r="E24" s="188">
        <f t="shared" si="1"/>
        <v>300310034.13</v>
      </c>
      <c r="F24" s="188">
        <v>162313847.97999999</v>
      </c>
      <c r="G24" s="188">
        <v>162313847.91</v>
      </c>
      <c r="H24" s="188">
        <f t="shared" si="2"/>
        <v>137996186.15000001</v>
      </c>
    </row>
    <row r="25" spans="2:8" x14ac:dyDescent="0.2">
      <c r="B25" s="189" t="s">
        <v>169</v>
      </c>
      <c r="C25" s="188">
        <v>7662988.9800000004</v>
      </c>
      <c r="D25" s="188">
        <v>-547440</v>
      </c>
      <c r="E25" s="188">
        <f t="shared" si="1"/>
        <v>7115548.9800000004</v>
      </c>
      <c r="F25" s="188">
        <v>3655520.68</v>
      </c>
      <c r="G25" s="188">
        <v>3655303.67</v>
      </c>
      <c r="H25" s="188">
        <f t="shared" si="2"/>
        <v>3460028.3000000003</v>
      </c>
    </row>
    <row r="26" spans="2:8" x14ac:dyDescent="0.2">
      <c r="B26" s="189" t="s">
        <v>170</v>
      </c>
      <c r="C26" s="188">
        <v>24222959.550000001</v>
      </c>
      <c r="D26" s="188">
        <v>-407065.54</v>
      </c>
      <c r="E26" s="188">
        <f t="shared" si="1"/>
        <v>23815894.010000002</v>
      </c>
      <c r="F26" s="188">
        <v>13570217.949999999</v>
      </c>
      <c r="G26" s="188">
        <v>13569039.24</v>
      </c>
      <c r="H26" s="188">
        <f t="shared" si="2"/>
        <v>10245676.060000002</v>
      </c>
    </row>
    <row r="27" spans="2:8" x14ac:dyDescent="0.2">
      <c r="B27" s="189" t="s">
        <v>171</v>
      </c>
      <c r="C27" s="188">
        <v>0</v>
      </c>
      <c r="D27" s="188">
        <v>0</v>
      </c>
      <c r="E27" s="188">
        <f t="shared" si="1"/>
        <v>0</v>
      </c>
      <c r="F27" s="188">
        <v>0</v>
      </c>
      <c r="G27" s="188">
        <v>0</v>
      </c>
      <c r="H27" s="188">
        <f t="shared" si="2"/>
        <v>0</v>
      </c>
    </row>
    <row r="28" spans="2:8" x14ac:dyDescent="0.2">
      <c r="B28" s="189" t="s">
        <v>172</v>
      </c>
      <c r="C28" s="188">
        <v>0</v>
      </c>
      <c r="D28" s="188">
        <v>0</v>
      </c>
      <c r="E28" s="188">
        <f t="shared" si="1"/>
        <v>0</v>
      </c>
      <c r="F28" s="188">
        <v>0</v>
      </c>
      <c r="G28" s="188">
        <v>0</v>
      </c>
      <c r="H28" s="188">
        <f t="shared" si="2"/>
        <v>0</v>
      </c>
    </row>
    <row r="29" spans="2:8" x14ac:dyDescent="0.2">
      <c r="B29" s="189" t="s">
        <v>173</v>
      </c>
      <c r="C29" s="188">
        <v>15669537.83</v>
      </c>
      <c r="D29" s="188">
        <v>-1545618.71</v>
      </c>
      <c r="E29" s="188">
        <f t="shared" si="1"/>
        <v>14123919.120000001</v>
      </c>
      <c r="F29" s="188">
        <v>8232810.5300000003</v>
      </c>
      <c r="G29" s="188">
        <v>8232810.5300000003</v>
      </c>
      <c r="H29" s="188">
        <f t="shared" si="2"/>
        <v>5891108.5900000008</v>
      </c>
    </row>
    <row r="30" spans="2:8" x14ac:dyDescent="0.2">
      <c r="B30" s="189" t="s">
        <v>174</v>
      </c>
      <c r="C30" s="188">
        <v>2322164.67</v>
      </c>
      <c r="D30" s="188">
        <v>483997.38</v>
      </c>
      <c r="E30" s="188">
        <f t="shared" si="1"/>
        <v>2806162.05</v>
      </c>
      <c r="F30" s="188">
        <v>1602329.76</v>
      </c>
      <c r="G30" s="188">
        <v>1598596.83</v>
      </c>
      <c r="H30" s="188">
        <f t="shared" si="2"/>
        <v>1203832.2899999998</v>
      </c>
    </row>
    <row r="31" spans="2:8" x14ac:dyDescent="0.2">
      <c r="B31" s="189" t="s">
        <v>175</v>
      </c>
      <c r="C31" s="188">
        <v>3987551.63</v>
      </c>
      <c r="D31" s="188">
        <v>3263512.65</v>
      </c>
      <c r="E31" s="188">
        <f t="shared" si="1"/>
        <v>7251064.2799999993</v>
      </c>
      <c r="F31" s="188">
        <v>5204631.49</v>
      </c>
      <c r="G31" s="188">
        <v>5203631.9000000004</v>
      </c>
      <c r="H31" s="188">
        <f t="shared" si="2"/>
        <v>2046432.7899999991</v>
      </c>
    </row>
    <row r="32" spans="2:8" x14ac:dyDescent="0.2">
      <c r="B32" s="189" t="s">
        <v>176</v>
      </c>
      <c r="C32" s="188">
        <v>17827196.469999999</v>
      </c>
      <c r="D32" s="188">
        <v>2734231</v>
      </c>
      <c r="E32" s="188">
        <f t="shared" si="1"/>
        <v>20561427.469999999</v>
      </c>
      <c r="F32" s="188">
        <v>9984442.9499999993</v>
      </c>
      <c r="G32" s="188">
        <v>9984442.9499999993</v>
      </c>
      <c r="H32" s="188">
        <f t="shared" si="2"/>
        <v>10576984.52</v>
      </c>
    </row>
    <row r="33" spans="2:8" x14ac:dyDescent="0.2">
      <c r="B33" s="189" t="s">
        <v>177</v>
      </c>
      <c r="C33" s="188">
        <v>29158827.579999998</v>
      </c>
      <c r="D33" s="188">
        <v>-2927816.5</v>
      </c>
      <c r="E33" s="188">
        <f t="shared" si="1"/>
        <v>26231011.079999998</v>
      </c>
      <c r="F33" s="188">
        <v>13457770.77</v>
      </c>
      <c r="G33" s="188">
        <v>13441509.970000001</v>
      </c>
      <c r="H33" s="188">
        <f t="shared" si="2"/>
        <v>12773240.309999999</v>
      </c>
    </row>
    <row r="34" spans="2:8" x14ac:dyDescent="0.2">
      <c r="B34" s="189" t="s">
        <v>178</v>
      </c>
      <c r="C34" s="188">
        <v>15277014.060000001</v>
      </c>
      <c r="D34" s="188">
        <v>47144</v>
      </c>
      <c r="E34" s="188">
        <f t="shared" si="1"/>
        <v>15324158.060000001</v>
      </c>
      <c r="F34" s="188">
        <v>10147595.42</v>
      </c>
      <c r="G34" s="188">
        <v>10127922.449999999</v>
      </c>
      <c r="H34" s="188">
        <f t="shared" si="2"/>
        <v>5176562.6400000006</v>
      </c>
    </row>
    <row r="35" spans="2:8" x14ac:dyDescent="0.2">
      <c r="B35" s="189" t="s">
        <v>179</v>
      </c>
      <c r="C35" s="188">
        <v>0</v>
      </c>
      <c r="D35" s="188">
        <v>0</v>
      </c>
      <c r="E35" s="188">
        <f t="shared" si="1"/>
        <v>0</v>
      </c>
      <c r="F35" s="188">
        <v>0</v>
      </c>
      <c r="G35" s="188">
        <v>0</v>
      </c>
      <c r="H35" s="188">
        <f t="shared" si="2"/>
        <v>0</v>
      </c>
    </row>
    <row r="36" spans="2:8" x14ac:dyDescent="0.2">
      <c r="B36" s="189" t="s">
        <v>180</v>
      </c>
      <c r="C36" s="188">
        <v>11237865.880000001</v>
      </c>
      <c r="D36" s="188">
        <v>3281164</v>
      </c>
      <c r="E36" s="188">
        <f t="shared" si="1"/>
        <v>14519029.880000001</v>
      </c>
      <c r="F36" s="188">
        <v>9257167.2200000007</v>
      </c>
      <c r="G36" s="188">
        <v>9247466.1500000004</v>
      </c>
      <c r="H36" s="188">
        <f t="shared" si="2"/>
        <v>5261862.66</v>
      </c>
    </row>
    <row r="37" spans="2:8" x14ac:dyDescent="0.2">
      <c r="B37" s="189" t="s">
        <v>181</v>
      </c>
      <c r="C37" s="188">
        <v>10347803.300000001</v>
      </c>
      <c r="D37" s="188">
        <v>-1891055</v>
      </c>
      <c r="E37" s="188">
        <f t="shared" si="1"/>
        <v>8456748.3000000007</v>
      </c>
      <c r="F37" s="188">
        <v>4512271.8</v>
      </c>
      <c r="G37" s="188">
        <v>4511955.8499999996</v>
      </c>
      <c r="H37" s="188">
        <f t="shared" si="2"/>
        <v>3944476.5000000009</v>
      </c>
    </row>
    <row r="38" spans="2:8" x14ac:dyDescent="0.2">
      <c r="B38" s="189" t="s">
        <v>182</v>
      </c>
      <c r="C38" s="188">
        <v>8878953.2300000004</v>
      </c>
      <c r="D38" s="188">
        <v>-55318</v>
      </c>
      <c r="E38" s="188">
        <f t="shared" si="1"/>
        <v>8823635.2300000004</v>
      </c>
      <c r="F38" s="188">
        <v>5324989.8600000003</v>
      </c>
      <c r="G38" s="188">
        <v>5324989.8600000003</v>
      </c>
      <c r="H38" s="188">
        <f t="shared" si="2"/>
        <v>3498645.37</v>
      </c>
    </row>
    <row r="39" spans="2:8" x14ac:dyDescent="0.2">
      <c r="B39" s="189" t="s">
        <v>183</v>
      </c>
      <c r="C39" s="188">
        <v>50482841.990000002</v>
      </c>
      <c r="D39" s="188">
        <v>-1982231.62</v>
      </c>
      <c r="E39" s="188">
        <f t="shared" si="1"/>
        <v>48500610.370000005</v>
      </c>
      <c r="F39" s="188">
        <v>27562765.09</v>
      </c>
      <c r="G39" s="188">
        <v>27557951.460000001</v>
      </c>
      <c r="H39" s="188">
        <f t="shared" si="2"/>
        <v>20937845.280000005</v>
      </c>
    </row>
    <row r="40" spans="2:8" x14ac:dyDescent="0.2">
      <c r="B40" s="189" t="s">
        <v>184</v>
      </c>
      <c r="C40" s="188">
        <v>131764934.48</v>
      </c>
      <c r="D40" s="188">
        <v>-2650920.0099999998</v>
      </c>
      <c r="E40" s="188">
        <f t="shared" si="1"/>
        <v>129114014.47</v>
      </c>
      <c r="F40" s="188">
        <v>72866194.569999993</v>
      </c>
      <c r="G40" s="188">
        <v>72761847.109999999</v>
      </c>
      <c r="H40" s="188">
        <f t="shared" si="2"/>
        <v>56247819.900000006</v>
      </c>
    </row>
    <row r="41" spans="2:8" x14ac:dyDescent="0.2">
      <c r="B41" s="189" t="s">
        <v>185</v>
      </c>
      <c r="C41" s="188">
        <v>56339080.780000001</v>
      </c>
      <c r="D41" s="188">
        <v>-5288830</v>
      </c>
      <c r="E41" s="188">
        <f t="shared" si="1"/>
        <v>51050250.780000001</v>
      </c>
      <c r="F41" s="188">
        <v>27318933.449999999</v>
      </c>
      <c r="G41" s="188">
        <v>27309636.18</v>
      </c>
      <c r="H41" s="188">
        <f t="shared" si="2"/>
        <v>23731317.330000002</v>
      </c>
    </row>
    <row r="42" spans="2:8" x14ac:dyDescent="0.2">
      <c r="B42" s="189" t="s">
        <v>186</v>
      </c>
      <c r="C42" s="188">
        <v>52532008.890000001</v>
      </c>
      <c r="D42" s="188">
        <v>861904.8</v>
      </c>
      <c r="E42" s="188">
        <f t="shared" si="1"/>
        <v>53393913.689999998</v>
      </c>
      <c r="F42" s="188">
        <v>28571204.109999999</v>
      </c>
      <c r="G42" s="188">
        <v>28571099.280000001</v>
      </c>
      <c r="H42" s="188">
        <f t="shared" si="2"/>
        <v>24822709.579999998</v>
      </c>
    </row>
    <row r="43" spans="2:8" x14ac:dyDescent="0.2">
      <c r="B43" s="189" t="s">
        <v>187</v>
      </c>
      <c r="C43" s="188">
        <v>24499636.329999998</v>
      </c>
      <c r="D43" s="188">
        <v>2233104.9500000002</v>
      </c>
      <c r="E43" s="188">
        <f t="shared" si="1"/>
        <v>26732741.279999997</v>
      </c>
      <c r="F43" s="188">
        <v>15332953.699999999</v>
      </c>
      <c r="G43" s="188">
        <v>15331274.789999999</v>
      </c>
      <c r="H43" s="188">
        <f t="shared" si="2"/>
        <v>11399787.579999998</v>
      </c>
    </row>
    <row r="44" spans="2:8" x14ac:dyDescent="0.2">
      <c r="B44" s="189" t="s">
        <v>188</v>
      </c>
      <c r="C44" s="188">
        <v>13098910.59</v>
      </c>
      <c r="D44" s="188">
        <v>155570</v>
      </c>
      <c r="E44" s="188">
        <f t="shared" si="1"/>
        <v>13254480.59</v>
      </c>
      <c r="F44" s="188">
        <v>6771996.1699999999</v>
      </c>
      <c r="G44" s="188">
        <v>6771996.1699999999</v>
      </c>
      <c r="H44" s="188">
        <f t="shared" si="2"/>
        <v>6482484.4199999999</v>
      </c>
    </row>
    <row r="45" spans="2:8" x14ac:dyDescent="0.2">
      <c r="B45" s="189" t="s">
        <v>189</v>
      </c>
      <c r="C45" s="188">
        <v>11887167.92</v>
      </c>
      <c r="D45" s="188">
        <v>359084.6</v>
      </c>
      <c r="E45" s="188">
        <f t="shared" si="1"/>
        <v>12246252.52</v>
      </c>
      <c r="F45" s="188">
        <v>6789420.9299999997</v>
      </c>
      <c r="G45" s="188">
        <v>6789295.9800000004</v>
      </c>
      <c r="H45" s="188">
        <f t="shared" si="2"/>
        <v>5456831.5899999999</v>
      </c>
    </row>
    <row r="46" spans="2:8" x14ac:dyDescent="0.2">
      <c r="B46" s="189" t="s">
        <v>190</v>
      </c>
      <c r="C46" s="188">
        <v>5774693.8399999999</v>
      </c>
      <c r="D46" s="188">
        <v>316295</v>
      </c>
      <c r="E46" s="188">
        <f t="shared" si="1"/>
        <v>6090988.8399999999</v>
      </c>
      <c r="F46" s="188">
        <v>3368289.48</v>
      </c>
      <c r="G46" s="188">
        <v>3367111.15</v>
      </c>
      <c r="H46" s="188">
        <f t="shared" si="2"/>
        <v>2722699.36</v>
      </c>
    </row>
    <row r="47" spans="2:8" x14ac:dyDescent="0.2">
      <c r="B47" s="189" t="s">
        <v>191</v>
      </c>
      <c r="C47" s="188">
        <v>11230647.720000001</v>
      </c>
      <c r="D47" s="188">
        <v>905901</v>
      </c>
      <c r="E47" s="188">
        <f t="shared" si="1"/>
        <v>12136548.720000001</v>
      </c>
      <c r="F47" s="188">
        <v>6583431.5800000001</v>
      </c>
      <c r="G47" s="188">
        <v>6582253.1799999997</v>
      </c>
      <c r="H47" s="188">
        <f t="shared" si="2"/>
        <v>5553117.1400000006</v>
      </c>
    </row>
    <row r="48" spans="2:8" x14ac:dyDescent="0.2">
      <c r="B48" s="189" t="s">
        <v>192</v>
      </c>
      <c r="C48" s="188">
        <v>4756678.63</v>
      </c>
      <c r="D48" s="188">
        <v>363112</v>
      </c>
      <c r="E48" s="188">
        <f t="shared" si="1"/>
        <v>5119790.63</v>
      </c>
      <c r="F48" s="188">
        <v>2597190.5499999998</v>
      </c>
      <c r="G48" s="188">
        <v>2597190.5499999998</v>
      </c>
      <c r="H48" s="188">
        <f t="shared" si="2"/>
        <v>2522600.08</v>
      </c>
    </row>
    <row r="49" spans="2:8" x14ac:dyDescent="0.2">
      <c r="B49" s="189" t="s">
        <v>193</v>
      </c>
      <c r="C49" s="188">
        <v>42625458.159999996</v>
      </c>
      <c r="D49" s="188">
        <v>-560095</v>
      </c>
      <c r="E49" s="188">
        <f t="shared" si="1"/>
        <v>42065363.159999996</v>
      </c>
      <c r="F49" s="188">
        <v>28095697.640000001</v>
      </c>
      <c r="G49" s="188">
        <v>28095697.640000001</v>
      </c>
      <c r="H49" s="188">
        <f t="shared" si="2"/>
        <v>13969665.519999996</v>
      </c>
    </row>
    <row r="50" spans="2:8" x14ac:dyDescent="0.2">
      <c r="B50" s="189" t="s">
        <v>194</v>
      </c>
      <c r="C50" s="188">
        <v>12000000</v>
      </c>
      <c r="D50" s="188">
        <v>0</v>
      </c>
      <c r="E50" s="188">
        <f t="shared" si="1"/>
        <v>12000000</v>
      </c>
      <c r="F50" s="188">
        <v>6721926.5199999996</v>
      </c>
      <c r="G50" s="188">
        <v>6721926.5199999996</v>
      </c>
      <c r="H50" s="188">
        <f t="shared" si="2"/>
        <v>5278073.4800000004</v>
      </c>
    </row>
    <row r="51" spans="2:8" x14ac:dyDescent="0.2">
      <c r="B51" s="189" t="s">
        <v>195</v>
      </c>
      <c r="C51" s="188">
        <v>1000000</v>
      </c>
      <c r="D51" s="188">
        <v>13760000</v>
      </c>
      <c r="E51" s="188">
        <f t="shared" si="1"/>
        <v>14760000</v>
      </c>
      <c r="F51" s="188">
        <v>8615368</v>
      </c>
      <c r="G51" s="188">
        <v>8615368</v>
      </c>
      <c r="H51" s="188">
        <f t="shared" si="2"/>
        <v>6144632</v>
      </c>
    </row>
    <row r="52" spans="2:8" x14ac:dyDescent="0.2">
      <c r="B52" s="189" t="s">
        <v>196</v>
      </c>
      <c r="C52" s="188">
        <v>0</v>
      </c>
      <c r="D52" s="188">
        <v>0</v>
      </c>
      <c r="E52" s="188">
        <f t="shared" si="1"/>
        <v>0</v>
      </c>
      <c r="F52" s="188">
        <v>0</v>
      </c>
      <c r="G52" s="188">
        <v>0</v>
      </c>
      <c r="H52" s="188">
        <f t="shared" si="2"/>
        <v>0</v>
      </c>
    </row>
    <row r="53" spans="2:8" x14ac:dyDescent="0.2">
      <c r="B53" s="189" t="s">
        <v>197</v>
      </c>
      <c r="C53" s="188">
        <v>0</v>
      </c>
      <c r="D53" s="188">
        <v>0</v>
      </c>
      <c r="E53" s="188">
        <f t="shared" si="1"/>
        <v>0</v>
      </c>
      <c r="F53" s="188">
        <v>0</v>
      </c>
      <c r="G53" s="188">
        <v>0</v>
      </c>
      <c r="H53" s="188">
        <f t="shared" si="2"/>
        <v>0</v>
      </c>
    </row>
    <row r="54" spans="2:8" x14ac:dyDescent="0.2">
      <c r="B54" s="189" t="s">
        <v>198</v>
      </c>
      <c r="C54" s="188">
        <v>0</v>
      </c>
      <c r="D54" s="188">
        <v>0</v>
      </c>
      <c r="E54" s="188">
        <f t="shared" si="1"/>
        <v>0</v>
      </c>
      <c r="F54" s="188">
        <v>0</v>
      </c>
      <c r="G54" s="188">
        <v>0</v>
      </c>
      <c r="H54" s="188">
        <f t="shared" si="2"/>
        <v>0</v>
      </c>
    </row>
    <row r="55" spans="2:8" x14ac:dyDescent="0.2">
      <c r="B55" s="189" t="s">
        <v>199</v>
      </c>
      <c r="C55" s="188">
        <v>1</v>
      </c>
      <c r="D55" s="188">
        <v>0</v>
      </c>
      <c r="E55" s="188">
        <f t="shared" si="1"/>
        <v>1</v>
      </c>
      <c r="F55" s="188">
        <v>0</v>
      </c>
      <c r="G55" s="188">
        <v>0</v>
      </c>
      <c r="H55" s="188">
        <f t="shared" si="2"/>
        <v>1</v>
      </c>
    </row>
    <row r="56" spans="2:8" x14ac:dyDescent="0.2">
      <c r="B56" s="189" t="s">
        <v>200</v>
      </c>
      <c r="C56" s="188">
        <v>0</v>
      </c>
      <c r="D56" s="188">
        <v>572535.88</v>
      </c>
      <c r="E56" s="188">
        <f t="shared" si="1"/>
        <v>572535.88</v>
      </c>
      <c r="F56" s="188">
        <v>367901.89</v>
      </c>
      <c r="G56" s="188">
        <v>367901.89</v>
      </c>
      <c r="H56" s="188">
        <f t="shared" si="2"/>
        <v>204633.99</v>
      </c>
    </row>
    <row r="57" spans="2:8" ht="25.5" x14ac:dyDescent="0.2">
      <c r="B57" s="189" t="s">
        <v>201</v>
      </c>
      <c r="C57" s="188">
        <v>9062558.8300000001</v>
      </c>
      <c r="D57" s="188">
        <v>0</v>
      </c>
      <c r="E57" s="188">
        <f t="shared" si="1"/>
        <v>9062558.8300000001</v>
      </c>
      <c r="F57" s="188">
        <v>6792063.9699999997</v>
      </c>
      <c r="G57" s="188">
        <v>6792063.9699999997</v>
      </c>
      <c r="H57" s="188">
        <f t="shared" si="2"/>
        <v>2270494.8600000003</v>
      </c>
    </row>
    <row r="58" spans="2:8" ht="25.5" x14ac:dyDescent="0.2">
      <c r="B58" s="189" t="s">
        <v>202</v>
      </c>
      <c r="C58" s="188">
        <v>14344825.529999999</v>
      </c>
      <c r="D58" s="188">
        <v>0</v>
      </c>
      <c r="E58" s="188">
        <f t="shared" si="1"/>
        <v>14344825.529999999</v>
      </c>
      <c r="F58" s="188">
        <v>5259657.1900000004</v>
      </c>
      <c r="G58" s="188">
        <v>5259657.1900000004</v>
      </c>
      <c r="H58" s="188">
        <f t="shared" si="2"/>
        <v>9085168.3399999999</v>
      </c>
    </row>
    <row r="59" spans="2:8" ht="25.5" x14ac:dyDescent="0.2">
      <c r="B59" s="189" t="s">
        <v>203</v>
      </c>
      <c r="C59" s="188">
        <v>30000000</v>
      </c>
      <c r="D59" s="188">
        <v>-2542901.9500000002</v>
      </c>
      <c r="E59" s="188">
        <f t="shared" si="1"/>
        <v>27457098.050000001</v>
      </c>
      <c r="F59" s="188">
        <v>0</v>
      </c>
      <c r="G59" s="188">
        <v>0</v>
      </c>
      <c r="H59" s="188">
        <f t="shared" si="2"/>
        <v>27457098.050000001</v>
      </c>
    </row>
    <row r="60" spans="2:8" x14ac:dyDescent="0.2">
      <c r="B60" s="189" t="s">
        <v>204</v>
      </c>
      <c r="C60" s="188">
        <v>30000000</v>
      </c>
      <c r="D60" s="188">
        <v>4830115.03</v>
      </c>
      <c r="E60" s="188">
        <f t="shared" si="1"/>
        <v>34830115.030000001</v>
      </c>
      <c r="F60" s="188">
        <v>25036248.23</v>
      </c>
      <c r="G60" s="188">
        <v>25036248.23</v>
      </c>
      <c r="H60" s="188">
        <f t="shared" si="2"/>
        <v>9793866.8000000007</v>
      </c>
    </row>
    <row r="61" spans="2:8" ht="25.5" x14ac:dyDescent="0.2">
      <c r="B61" s="189" t="s">
        <v>205</v>
      </c>
      <c r="C61" s="188">
        <v>6234411.0700000003</v>
      </c>
      <c r="D61" s="188">
        <v>0</v>
      </c>
      <c r="E61" s="188">
        <f t="shared" si="1"/>
        <v>6234411.0700000003</v>
      </c>
      <c r="F61" s="188">
        <v>0</v>
      </c>
      <c r="G61" s="188">
        <v>0</v>
      </c>
      <c r="H61" s="188">
        <f t="shared" si="2"/>
        <v>6234411.0700000003</v>
      </c>
    </row>
    <row r="62" spans="2:8" s="30" customFormat="1" x14ac:dyDescent="0.2">
      <c r="B62" s="190" t="s">
        <v>206</v>
      </c>
      <c r="C62" s="191">
        <f t="shared" ref="C62:H62" si="3">SUM(C63:C114)</f>
        <v>405499802.82999998</v>
      </c>
      <c r="D62" s="191">
        <f t="shared" si="3"/>
        <v>8194506.2399999993</v>
      </c>
      <c r="E62" s="191">
        <f t="shared" si="3"/>
        <v>413694309.06999999</v>
      </c>
      <c r="F62" s="191">
        <f t="shared" si="3"/>
        <v>184083449.72</v>
      </c>
      <c r="G62" s="191">
        <f t="shared" si="3"/>
        <v>181609916.80000001</v>
      </c>
      <c r="H62" s="191">
        <f t="shared" si="3"/>
        <v>229610859.34999996</v>
      </c>
    </row>
    <row r="63" spans="2:8" x14ac:dyDescent="0.2">
      <c r="B63" s="186" t="s">
        <v>154</v>
      </c>
      <c r="C63" s="187">
        <v>0</v>
      </c>
      <c r="D63" s="187">
        <v>0</v>
      </c>
      <c r="E63" s="187">
        <f t="shared" ref="E63:E114" si="4">C63+D63</f>
        <v>0</v>
      </c>
      <c r="F63" s="187">
        <v>0</v>
      </c>
      <c r="G63" s="187">
        <v>0</v>
      </c>
      <c r="H63" s="56">
        <f t="shared" ref="H63:H114" si="5">E63-F63</f>
        <v>0</v>
      </c>
    </row>
    <row r="64" spans="2:8" x14ac:dyDescent="0.2">
      <c r="B64" s="186" t="s">
        <v>155</v>
      </c>
      <c r="C64" s="187">
        <v>0</v>
      </c>
      <c r="D64" s="187">
        <v>0</v>
      </c>
      <c r="E64" s="187">
        <f t="shared" si="4"/>
        <v>0</v>
      </c>
      <c r="F64" s="187">
        <v>0</v>
      </c>
      <c r="G64" s="187">
        <v>0</v>
      </c>
      <c r="H64" s="56">
        <f t="shared" si="5"/>
        <v>0</v>
      </c>
    </row>
    <row r="65" spans="2:8" x14ac:dyDescent="0.2">
      <c r="B65" s="186" t="s">
        <v>156</v>
      </c>
      <c r="C65" s="187">
        <v>0</v>
      </c>
      <c r="D65" s="187">
        <v>0</v>
      </c>
      <c r="E65" s="187">
        <f t="shared" si="4"/>
        <v>0</v>
      </c>
      <c r="F65" s="187">
        <v>0</v>
      </c>
      <c r="G65" s="187">
        <v>0</v>
      </c>
      <c r="H65" s="56">
        <f t="shared" si="5"/>
        <v>0</v>
      </c>
    </row>
    <row r="66" spans="2:8" x14ac:dyDescent="0.2">
      <c r="B66" s="186" t="s">
        <v>157</v>
      </c>
      <c r="C66" s="187">
        <v>0</v>
      </c>
      <c r="D66" s="187">
        <v>0</v>
      </c>
      <c r="E66" s="187">
        <f t="shared" si="4"/>
        <v>0</v>
      </c>
      <c r="F66" s="187">
        <v>0</v>
      </c>
      <c r="G66" s="187">
        <v>0</v>
      </c>
      <c r="H66" s="56">
        <f t="shared" si="5"/>
        <v>0</v>
      </c>
    </row>
    <row r="67" spans="2:8" x14ac:dyDescent="0.2">
      <c r="B67" s="186" t="s">
        <v>158</v>
      </c>
      <c r="C67" s="188">
        <v>0</v>
      </c>
      <c r="D67" s="188">
        <v>0</v>
      </c>
      <c r="E67" s="188">
        <f t="shared" si="4"/>
        <v>0</v>
      </c>
      <c r="F67" s="188">
        <v>0</v>
      </c>
      <c r="G67" s="188">
        <v>0</v>
      </c>
      <c r="H67" s="56">
        <f t="shared" si="5"/>
        <v>0</v>
      </c>
    </row>
    <row r="68" spans="2:8" x14ac:dyDescent="0.2">
      <c r="B68" s="186" t="s">
        <v>159</v>
      </c>
      <c r="C68" s="188">
        <v>0</v>
      </c>
      <c r="D68" s="188">
        <v>0</v>
      </c>
      <c r="E68" s="188">
        <f t="shared" si="4"/>
        <v>0</v>
      </c>
      <c r="F68" s="188">
        <v>0</v>
      </c>
      <c r="G68" s="188">
        <v>0</v>
      </c>
      <c r="H68" s="56">
        <f t="shared" si="5"/>
        <v>0</v>
      </c>
    </row>
    <row r="69" spans="2:8" x14ac:dyDescent="0.2">
      <c r="B69" s="186" t="s">
        <v>160</v>
      </c>
      <c r="C69" s="188">
        <v>0</v>
      </c>
      <c r="D69" s="188">
        <v>0</v>
      </c>
      <c r="E69" s="188">
        <f t="shared" si="4"/>
        <v>0</v>
      </c>
      <c r="F69" s="188">
        <v>0</v>
      </c>
      <c r="G69" s="188">
        <v>0</v>
      </c>
      <c r="H69" s="56">
        <f t="shared" si="5"/>
        <v>0</v>
      </c>
    </row>
    <row r="70" spans="2:8" x14ac:dyDescent="0.2">
      <c r="B70" s="186" t="s">
        <v>161</v>
      </c>
      <c r="C70" s="188">
        <v>0</v>
      </c>
      <c r="D70" s="188">
        <v>0</v>
      </c>
      <c r="E70" s="188">
        <f t="shared" si="4"/>
        <v>0</v>
      </c>
      <c r="F70" s="188">
        <v>0</v>
      </c>
      <c r="G70" s="188">
        <v>0</v>
      </c>
      <c r="H70" s="56">
        <f t="shared" si="5"/>
        <v>0</v>
      </c>
    </row>
    <row r="71" spans="2:8" x14ac:dyDescent="0.2">
      <c r="B71" s="189" t="s">
        <v>162</v>
      </c>
      <c r="C71" s="188">
        <v>0</v>
      </c>
      <c r="D71" s="188">
        <v>0</v>
      </c>
      <c r="E71" s="188">
        <f t="shared" si="4"/>
        <v>0</v>
      </c>
      <c r="F71" s="188">
        <v>0</v>
      </c>
      <c r="G71" s="188">
        <v>0</v>
      </c>
      <c r="H71" s="56">
        <f t="shared" si="5"/>
        <v>0</v>
      </c>
    </row>
    <row r="72" spans="2:8" x14ac:dyDescent="0.2">
      <c r="B72" s="189" t="s">
        <v>163</v>
      </c>
      <c r="C72" s="188">
        <v>0</v>
      </c>
      <c r="D72" s="188">
        <v>0</v>
      </c>
      <c r="E72" s="188">
        <f t="shared" si="4"/>
        <v>0</v>
      </c>
      <c r="F72" s="188">
        <v>0</v>
      </c>
      <c r="G72" s="188">
        <v>0</v>
      </c>
      <c r="H72" s="56">
        <f t="shared" si="5"/>
        <v>0</v>
      </c>
    </row>
    <row r="73" spans="2:8" x14ac:dyDescent="0.2">
      <c r="B73" s="189" t="s">
        <v>164</v>
      </c>
      <c r="C73" s="188">
        <v>0</v>
      </c>
      <c r="D73" s="188">
        <v>0</v>
      </c>
      <c r="E73" s="188">
        <f t="shared" si="4"/>
        <v>0</v>
      </c>
      <c r="F73" s="188">
        <v>0</v>
      </c>
      <c r="G73" s="188">
        <v>0</v>
      </c>
      <c r="H73" s="56">
        <f t="shared" si="5"/>
        <v>0</v>
      </c>
    </row>
    <row r="74" spans="2:8" x14ac:dyDescent="0.2">
      <c r="B74" s="189" t="s">
        <v>165</v>
      </c>
      <c r="C74" s="188">
        <v>0</v>
      </c>
      <c r="D74" s="188">
        <v>0</v>
      </c>
      <c r="E74" s="188">
        <f t="shared" si="4"/>
        <v>0</v>
      </c>
      <c r="F74" s="188">
        <v>0</v>
      </c>
      <c r="G74" s="188">
        <v>0</v>
      </c>
      <c r="H74" s="56">
        <f t="shared" si="5"/>
        <v>0</v>
      </c>
    </row>
    <row r="75" spans="2:8" x14ac:dyDescent="0.2">
      <c r="B75" s="189" t="s">
        <v>166</v>
      </c>
      <c r="C75" s="188">
        <v>0</v>
      </c>
      <c r="D75" s="188">
        <v>0</v>
      </c>
      <c r="E75" s="188">
        <f t="shared" si="4"/>
        <v>0</v>
      </c>
      <c r="F75" s="188">
        <v>0</v>
      </c>
      <c r="G75" s="188">
        <v>0</v>
      </c>
      <c r="H75" s="56">
        <f t="shared" si="5"/>
        <v>0</v>
      </c>
    </row>
    <row r="76" spans="2:8" x14ac:dyDescent="0.2">
      <c r="B76" s="189" t="s">
        <v>167</v>
      </c>
      <c r="C76" s="188">
        <v>0</v>
      </c>
      <c r="D76" s="188">
        <v>0</v>
      </c>
      <c r="E76" s="188">
        <f t="shared" si="4"/>
        <v>0</v>
      </c>
      <c r="F76" s="188">
        <v>0</v>
      </c>
      <c r="G76" s="188">
        <v>0</v>
      </c>
      <c r="H76" s="56">
        <f t="shared" si="5"/>
        <v>0</v>
      </c>
    </row>
    <row r="77" spans="2:8" x14ac:dyDescent="0.2">
      <c r="B77" s="189" t="s">
        <v>168</v>
      </c>
      <c r="C77" s="188">
        <v>0</v>
      </c>
      <c r="D77" s="188">
        <v>0</v>
      </c>
      <c r="E77" s="188">
        <f t="shared" si="4"/>
        <v>0</v>
      </c>
      <c r="F77" s="188">
        <v>0</v>
      </c>
      <c r="G77" s="188">
        <v>0</v>
      </c>
      <c r="H77" s="56">
        <f t="shared" si="5"/>
        <v>0</v>
      </c>
    </row>
    <row r="78" spans="2:8" x14ac:dyDescent="0.2">
      <c r="B78" s="189" t="s">
        <v>169</v>
      </c>
      <c r="C78" s="188">
        <v>0</v>
      </c>
      <c r="D78" s="188">
        <v>0</v>
      </c>
      <c r="E78" s="188">
        <f t="shared" si="4"/>
        <v>0</v>
      </c>
      <c r="F78" s="188">
        <v>0</v>
      </c>
      <c r="G78" s="188">
        <v>0</v>
      </c>
      <c r="H78" s="56">
        <f t="shared" si="5"/>
        <v>0</v>
      </c>
    </row>
    <row r="79" spans="2:8" x14ac:dyDescent="0.2">
      <c r="B79" s="189" t="s">
        <v>170</v>
      </c>
      <c r="C79" s="188">
        <v>0</v>
      </c>
      <c r="D79" s="188">
        <v>0</v>
      </c>
      <c r="E79" s="188">
        <f t="shared" si="4"/>
        <v>0</v>
      </c>
      <c r="F79" s="188">
        <v>0</v>
      </c>
      <c r="G79" s="188">
        <v>0</v>
      </c>
      <c r="H79" s="56">
        <f t="shared" si="5"/>
        <v>0</v>
      </c>
    </row>
    <row r="80" spans="2:8" x14ac:dyDescent="0.2">
      <c r="B80" s="189" t="s">
        <v>171</v>
      </c>
      <c r="C80" s="188">
        <v>311852403.89999998</v>
      </c>
      <c r="D80" s="188">
        <v>968764.49</v>
      </c>
      <c r="E80" s="188">
        <f t="shared" si="4"/>
        <v>312821168.38999999</v>
      </c>
      <c r="F80" s="188">
        <v>168120158.06999999</v>
      </c>
      <c r="G80" s="188">
        <v>167238523.06999999</v>
      </c>
      <c r="H80" s="56">
        <f t="shared" si="5"/>
        <v>144701010.31999999</v>
      </c>
    </row>
    <row r="81" spans="2:8" x14ac:dyDescent="0.2">
      <c r="B81" s="189" t="s">
        <v>172</v>
      </c>
      <c r="C81" s="188">
        <v>0</v>
      </c>
      <c r="D81" s="188">
        <v>0</v>
      </c>
      <c r="E81" s="188">
        <f t="shared" si="4"/>
        <v>0</v>
      </c>
      <c r="F81" s="188">
        <v>0</v>
      </c>
      <c r="G81" s="188">
        <v>0</v>
      </c>
      <c r="H81" s="56">
        <f t="shared" si="5"/>
        <v>0</v>
      </c>
    </row>
    <row r="82" spans="2:8" x14ac:dyDescent="0.2">
      <c r="B82" s="189" t="s">
        <v>173</v>
      </c>
      <c r="C82" s="188">
        <v>0</v>
      </c>
      <c r="D82" s="188">
        <v>0</v>
      </c>
      <c r="E82" s="188">
        <f t="shared" si="4"/>
        <v>0</v>
      </c>
      <c r="F82" s="188">
        <v>0</v>
      </c>
      <c r="G82" s="188">
        <v>0</v>
      </c>
      <c r="H82" s="56">
        <f t="shared" si="5"/>
        <v>0</v>
      </c>
    </row>
    <row r="83" spans="2:8" x14ac:dyDescent="0.2">
      <c r="B83" s="189" t="s">
        <v>174</v>
      </c>
      <c r="C83" s="188">
        <v>0</v>
      </c>
      <c r="D83" s="188">
        <v>0</v>
      </c>
      <c r="E83" s="188">
        <f t="shared" si="4"/>
        <v>0</v>
      </c>
      <c r="F83" s="188">
        <v>0</v>
      </c>
      <c r="G83" s="188">
        <v>0</v>
      </c>
      <c r="H83" s="56">
        <f t="shared" si="5"/>
        <v>0</v>
      </c>
    </row>
    <row r="84" spans="2:8" x14ac:dyDescent="0.2">
      <c r="B84" s="189" t="s">
        <v>175</v>
      </c>
      <c r="C84" s="188">
        <v>0</v>
      </c>
      <c r="D84" s="188">
        <v>0</v>
      </c>
      <c r="E84" s="188">
        <f t="shared" si="4"/>
        <v>0</v>
      </c>
      <c r="F84" s="188">
        <v>0</v>
      </c>
      <c r="G84" s="188">
        <v>0</v>
      </c>
      <c r="H84" s="56">
        <f t="shared" si="5"/>
        <v>0</v>
      </c>
    </row>
    <row r="85" spans="2:8" x14ac:dyDescent="0.2">
      <c r="B85" s="189" t="s">
        <v>176</v>
      </c>
      <c r="C85" s="188">
        <v>0</v>
      </c>
      <c r="D85" s="188">
        <v>0</v>
      </c>
      <c r="E85" s="188">
        <f t="shared" si="4"/>
        <v>0</v>
      </c>
      <c r="F85" s="188">
        <v>0</v>
      </c>
      <c r="G85" s="188">
        <v>0</v>
      </c>
      <c r="H85" s="56">
        <f t="shared" si="5"/>
        <v>0</v>
      </c>
    </row>
    <row r="86" spans="2:8" x14ac:dyDescent="0.2">
      <c r="B86" s="189" t="s">
        <v>177</v>
      </c>
      <c r="C86" s="188">
        <v>0</v>
      </c>
      <c r="D86" s="188">
        <v>0</v>
      </c>
      <c r="E86" s="188">
        <f t="shared" si="4"/>
        <v>0</v>
      </c>
      <c r="F86" s="188">
        <v>0</v>
      </c>
      <c r="G86" s="188">
        <v>0</v>
      </c>
      <c r="H86" s="56">
        <f t="shared" si="5"/>
        <v>0</v>
      </c>
    </row>
    <row r="87" spans="2:8" x14ac:dyDescent="0.2">
      <c r="B87" s="189" t="s">
        <v>178</v>
      </c>
      <c r="C87" s="188">
        <v>0</v>
      </c>
      <c r="D87" s="188">
        <v>0</v>
      </c>
      <c r="E87" s="188">
        <f t="shared" si="4"/>
        <v>0</v>
      </c>
      <c r="F87" s="188">
        <v>0</v>
      </c>
      <c r="G87" s="188">
        <v>0</v>
      </c>
      <c r="H87" s="56">
        <f t="shared" si="5"/>
        <v>0</v>
      </c>
    </row>
    <row r="88" spans="2:8" x14ac:dyDescent="0.2">
      <c r="B88" s="189" t="s">
        <v>179</v>
      </c>
      <c r="C88" s="188">
        <v>75151970.930000007</v>
      </c>
      <c r="D88" s="188">
        <v>2288285.0699999998</v>
      </c>
      <c r="E88" s="188">
        <f t="shared" si="4"/>
        <v>77440256</v>
      </c>
      <c r="F88" s="188">
        <v>8105105.2999999998</v>
      </c>
      <c r="G88" s="188">
        <v>8105105.2999999998</v>
      </c>
      <c r="H88" s="56">
        <f t="shared" si="5"/>
        <v>69335150.700000003</v>
      </c>
    </row>
    <row r="89" spans="2:8" x14ac:dyDescent="0.2">
      <c r="B89" s="189" t="s">
        <v>180</v>
      </c>
      <c r="C89" s="188">
        <v>0</v>
      </c>
      <c r="D89" s="188">
        <v>0</v>
      </c>
      <c r="E89" s="188">
        <f t="shared" si="4"/>
        <v>0</v>
      </c>
      <c r="F89" s="188">
        <v>0</v>
      </c>
      <c r="G89" s="188">
        <v>0</v>
      </c>
      <c r="H89" s="56">
        <f t="shared" si="5"/>
        <v>0</v>
      </c>
    </row>
    <row r="90" spans="2:8" x14ac:dyDescent="0.2">
      <c r="B90" s="189" t="s">
        <v>181</v>
      </c>
      <c r="C90" s="188">
        <v>0</v>
      </c>
      <c r="D90" s="188">
        <v>0</v>
      </c>
      <c r="E90" s="188">
        <f t="shared" si="4"/>
        <v>0</v>
      </c>
      <c r="F90" s="188">
        <v>0</v>
      </c>
      <c r="G90" s="188">
        <v>0</v>
      </c>
      <c r="H90" s="56">
        <f t="shared" si="5"/>
        <v>0</v>
      </c>
    </row>
    <row r="91" spans="2:8" x14ac:dyDescent="0.2">
      <c r="B91" s="189" t="s">
        <v>182</v>
      </c>
      <c r="C91" s="188">
        <v>0</v>
      </c>
      <c r="D91" s="188">
        <v>0</v>
      </c>
      <c r="E91" s="188">
        <f t="shared" si="4"/>
        <v>0</v>
      </c>
      <c r="F91" s="188">
        <v>0</v>
      </c>
      <c r="G91" s="188">
        <v>0</v>
      </c>
      <c r="H91" s="56">
        <f t="shared" si="5"/>
        <v>0</v>
      </c>
    </row>
    <row r="92" spans="2:8" x14ac:dyDescent="0.2">
      <c r="B92" s="189" t="s">
        <v>183</v>
      </c>
      <c r="C92" s="188">
        <v>0</v>
      </c>
      <c r="D92" s="188">
        <v>0</v>
      </c>
      <c r="E92" s="188">
        <f t="shared" si="4"/>
        <v>0</v>
      </c>
      <c r="F92" s="188">
        <v>0</v>
      </c>
      <c r="G92" s="188">
        <v>0</v>
      </c>
      <c r="H92" s="56">
        <f t="shared" si="5"/>
        <v>0</v>
      </c>
    </row>
    <row r="93" spans="2:8" x14ac:dyDescent="0.2">
      <c r="B93" s="189" t="s">
        <v>184</v>
      </c>
      <c r="C93" s="188">
        <v>0</v>
      </c>
      <c r="D93" s="188">
        <v>0</v>
      </c>
      <c r="E93" s="188">
        <f t="shared" si="4"/>
        <v>0</v>
      </c>
      <c r="F93" s="188">
        <v>0</v>
      </c>
      <c r="G93" s="188">
        <v>0</v>
      </c>
      <c r="H93" s="56">
        <f t="shared" si="5"/>
        <v>0</v>
      </c>
    </row>
    <row r="94" spans="2:8" x14ac:dyDescent="0.2">
      <c r="B94" s="189" t="s">
        <v>185</v>
      </c>
      <c r="C94" s="188">
        <v>0</v>
      </c>
      <c r="D94" s="188">
        <v>0</v>
      </c>
      <c r="E94" s="188">
        <f t="shared" si="4"/>
        <v>0</v>
      </c>
      <c r="F94" s="188">
        <v>0</v>
      </c>
      <c r="G94" s="188">
        <v>0</v>
      </c>
      <c r="H94" s="56">
        <f t="shared" si="5"/>
        <v>0</v>
      </c>
    </row>
    <row r="95" spans="2:8" x14ac:dyDescent="0.2">
      <c r="B95" s="189" t="s">
        <v>186</v>
      </c>
      <c r="C95" s="188">
        <v>0</v>
      </c>
      <c r="D95" s="188">
        <v>0</v>
      </c>
      <c r="E95" s="188">
        <f t="shared" si="4"/>
        <v>0</v>
      </c>
      <c r="F95" s="188">
        <v>0</v>
      </c>
      <c r="G95" s="188">
        <v>0</v>
      </c>
      <c r="H95" s="56">
        <f t="shared" si="5"/>
        <v>0</v>
      </c>
    </row>
    <row r="96" spans="2:8" x14ac:dyDescent="0.2">
      <c r="B96" s="189" t="s">
        <v>187</v>
      </c>
      <c r="C96" s="188">
        <v>0</v>
      </c>
      <c r="D96" s="188">
        <v>0</v>
      </c>
      <c r="E96" s="188">
        <f t="shared" si="4"/>
        <v>0</v>
      </c>
      <c r="F96" s="188">
        <v>0</v>
      </c>
      <c r="G96" s="188">
        <v>0</v>
      </c>
      <c r="H96" s="56">
        <f t="shared" si="5"/>
        <v>0</v>
      </c>
    </row>
    <row r="97" spans="2:8" x14ac:dyDescent="0.2">
      <c r="B97" s="189" t="s">
        <v>188</v>
      </c>
      <c r="C97" s="188">
        <v>0</v>
      </c>
      <c r="D97" s="188">
        <v>0</v>
      </c>
      <c r="E97" s="188">
        <f t="shared" si="4"/>
        <v>0</v>
      </c>
      <c r="F97" s="188">
        <v>0</v>
      </c>
      <c r="G97" s="188">
        <v>0</v>
      </c>
      <c r="H97" s="56">
        <f t="shared" si="5"/>
        <v>0</v>
      </c>
    </row>
    <row r="98" spans="2:8" x14ac:dyDescent="0.2">
      <c r="B98" s="189" t="s">
        <v>189</v>
      </c>
      <c r="C98" s="188">
        <v>0</v>
      </c>
      <c r="D98" s="188">
        <v>0</v>
      </c>
      <c r="E98" s="188">
        <f t="shared" si="4"/>
        <v>0</v>
      </c>
      <c r="F98" s="188">
        <v>0</v>
      </c>
      <c r="G98" s="188">
        <v>0</v>
      </c>
      <c r="H98" s="56">
        <f t="shared" si="5"/>
        <v>0</v>
      </c>
    </row>
    <row r="99" spans="2:8" x14ac:dyDescent="0.2">
      <c r="B99" s="189" t="s">
        <v>190</v>
      </c>
      <c r="C99" s="188">
        <v>0</v>
      </c>
      <c r="D99" s="188">
        <v>0</v>
      </c>
      <c r="E99" s="188">
        <f t="shared" si="4"/>
        <v>0</v>
      </c>
      <c r="F99" s="188">
        <v>0</v>
      </c>
      <c r="G99" s="188">
        <v>0</v>
      </c>
      <c r="H99" s="56">
        <f t="shared" si="5"/>
        <v>0</v>
      </c>
    </row>
    <row r="100" spans="2:8" x14ac:dyDescent="0.2">
      <c r="B100" s="189" t="s">
        <v>191</v>
      </c>
      <c r="C100" s="188">
        <v>0</v>
      </c>
      <c r="D100" s="188">
        <v>0</v>
      </c>
      <c r="E100" s="188">
        <f t="shared" si="4"/>
        <v>0</v>
      </c>
      <c r="F100" s="188">
        <v>0</v>
      </c>
      <c r="G100" s="188">
        <v>0</v>
      </c>
      <c r="H100" s="56">
        <f t="shared" si="5"/>
        <v>0</v>
      </c>
    </row>
    <row r="101" spans="2:8" x14ac:dyDescent="0.2">
      <c r="B101" s="189" t="s">
        <v>192</v>
      </c>
      <c r="C101" s="188">
        <v>0</v>
      </c>
      <c r="D101" s="188">
        <v>0</v>
      </c>
      <c r="E101" s="188">
        <f t="shared" si="4"/>
        <v>0</v>
      </c>
      <c r="F101" s="188">
        <v>0</v>
      </c>
      <c r="G101" s="188">
        <v>0</v>
      </c>
      <c r="H101" s="56">
        <f t="shared" si="5"/>
        <v>0</v>
      </c>
    </row>
    <row r="102" spans="2:8" x14ac:dyDescent="0.2">
      <c r="B102" s="189" t="s">
        <v>193</v>
      </c>
      <c r="C102" s="188">
        <v>0</v>
      </c>
      <c r="D102" s="188">
        <v>0</v>
      </c>
      <c r="E102" s="188">
        <f t="shared" si="4"/>
        <v>0</v>
      </c>
      <c r="F102" s="188">
        <v>0</v>
      </c>
      <c r="G102" s="188">
        <v>0</v>
      </c>
      <c r="H102" s="56">
        <f t="shared" si="5"/>
        <v>0</v>
      </c>
    </row>
    <row r="103" spans="2:8" x14ac:dyDescent="0.2">
      <c r="B103" s="189" t="s">
        <v>194</v>
      </c>
      <c r="C103" s="188">
        <v>0</v>
      </c>
      <c r="D103" s="188">
        <v>0</v>
      </c>
      <c r="E103" s="188">
        <f t="shared" si="4"/>
        <v>0</v>
      </c>
      <c r="F103" s="188">
        <v>0</v>
      </c>
      <c r="G103" s="188">
        <v>0</v>
      </c>
      <c r="H103" s="56">
        <f t="shared" si="5"/>
        <v>0</v>
      </c>
    </row>
    <row r="104" spans="2:8" x14ac:dyDescent="0.2">
      <c r="B104" s="189" t="s">
        <v>195</v>
      </c>
      <c r="C104" s="188">
        <v>0</v>
      </c>
      <c r="D104" s="188">
        <v>0</v>
      </c>
      <c r="E104" s="188">
        <f t="shared" si="4"/>
        <v>0</v>
      </c>
      <c r="F104" s="188">
        <v>0</v>
      </c>
      <c r="G104" s="188">
        <v>0</v>
      </c>
      <c r="H104" s="56">
        <f t="shared" si="5"/>
        <v>0</v>
      </c>
    </row>
    <row r="105" spans="2:8" x14ac:dyDescent="0.2">
      <c r="B105" s="189" t="s">
        <v>196</v>
      </c>
      <c r="C105" s="188">
        <v>18495426</v>
      </c>
      <c r="D105" s="188">
        <v>4364920.8</v>
      </c>
      <c r="E105" s="188">
        <f t="shared" si="4"/>
        <v>22860346.800000001</v>
      </c>
      <c r="F105" s="188">
        <v>7490284.4500000002</v>
      </c>
      <c r="G105" s="188">
        <v>5898386.5300000003</v>
      </c>
      <c r="H105" s="56">
        <f t="shared" si="5"/>
        <v>15370062.350000001</v>
      </c>
    </row>
    <row r="106" spans="2:8" x14ac:dyDescent="0.2">
      <c r="B106" s="189" t="s">
        <v>197</v>
      </c>
      <c r="C106" s="188">
        <v>1</v>
      </c>
      <c r="D106" s="188">
        <v>0</v>
      </c>
      <c r="E106" s="188">
        <f t="shared" si="4"/>
        <v>1</v>
      </c>
      <c r="F106" s="188">
        <v>0</v>
      </c>
      <c r="G106" s="188">
        <v>0</v>
      </c>
      <c r="H106" s="56">
        <f t="shared" si="5"/>
        <v>1</v>
      </c>
    </row>
    <row r="107" spans="2:8" x14ac:dyDescent="0.2">
      <c r="B107" s="189" t="s">
        <v>198</v>
      </c>
      <c r="C107" s="188">
        <v>1</v>
      </c>
      <c r="D107" s="188">
        <v>0</v>
      </c>
      <c r="E107" s="188">
        <f t="shared" si="4"/>
        <v>1</v>
      </c>
      <c r="F107" s="188">
        <v>0</v>
      </c>
      <c r="G107" s="188">
        <v>0</v>
      </c>
      <c r="H107" s="56">
        <f t="shared" si="5"/>
        <v>1</v>
      </c>
    </row>
    <row r="108" spans="2:8" x14ac:dyDescent="0.2">
      <c r="B108" s="189" t="s">
        <v>199</v>
      </c>
      <c r="C108" s="188">
        <v>0</v>
      </c>
      <c r="D108" s="188">
        <v>0</v>
      </c>
      <c r="E108" s="188">
        <f t="shared" si="4"/>
        <v>0</v>
      </c>
      <c r="F108" s="188">
        <v>0</v>
      </c>
      <c r="G108" s="188">
        <v>0</v>
      </c>
      <c r="H108" s="56">
        <f t="shared" si="5"/>
        <v>0</v>
      </c>
    </row>
    <row r="109" spans="2:8" x14ac:dyDescent="0.2">
      <c r="B109" s="189" t="s">
        <v>200</v>
      </c>
      <c r="C109" s="188">
        <v>0</v>
      </c>
      <c r="D109" s="188">
        <v>572535.88</v>
      </c>
      <c r="E109" s="188">
        <f t="shared" si="4"/>
        <v>572535.88</v>
      </c>
      <c r="F109" s="188">
        <v>367901.9</v>
      </c>
      <c r="G109" s="188">
        <v>367901.9</v>
      </c>
      <c r="H109" s="56">
        <f t="shared" si="5"/>
        <v>204633.97999999998</v>
      </c>
    </row>
    <row r="110" spans="2:8" ht="25.5" x14ac:dyDescent="0.2">
      <c r="B110" s="189" t="s">
        <v>201</v>
      </c>
      <c r="C110" s="188">
        <v>0</v>
      </c>
      <c r="D110" s="188">
        <v>0</v>
      </c>
      <c r="E110" s="188">
        <f t="shared" si="4"/>
        <v>0</v>
      </c>
      <c r="F110" s="188">
        <v>0</v>
      </c>
      <c r="G110" s="188">
        <v>0</v>
      </c>
      <c r="H110" s="56">
        <f t="shared" si="5"/>
        <v>0</v>
      </c>
    </row>
    <row r="111" spans="2:8" ht="25.5" x14ac:dyDescent="0.2">
      <c r="B111" s="189" t="s">
        <v>202</v>
      </c>
      <c r="C111" s="188">
        <v>0</v>
      </c>
      <c r="D111" s="188">
        <v>0</v>
      </c>
      <c r="E111" s="188">
        <f t="shared" si="4"/>
        <v>0</v>
      </c>
      <c r="F111" s="188">
        <v>0</v>
      </c>
      <c r="G111" s="188">
        <v>0</v>
      </c>
      <c r="H111" s="56">
        <f t="shared" si="5"/>
        <v>0</v>
      </c>
    </row>
    <row r="112" spans="2:8" ht="25.5" x14ac:dyDescent="0.2">
      <c r="B112" s="189" t="s">
        <v>203</v>
      </c>
      <c r="C112" s="188">
        <v>0</v>
      </c>
      <c r="D112" s="188">
        <v>0</v>
      </c>
      <c r="E112" s="188">
        <f t="shared" si="4"/>
        <v>0</v>
      </c>
      <c r="F112" s="188">
        <v>0</v>
      </c>
      <c r="G112" s="188">
        <v>0</v>
      </c>
      <c r="H112" s="56">
        <f t="shared" si="5"/>
        <v>0</v>
      </c>
    </row>
    <row r="113" spans="2:8" x14ac:dyDescent="0.2">
      <c r="B113" s="189" t="s">
        <v>204</v>
      </c>
      <c r="C113" s="188">
        <v>0</v>
      </c>
      <c r="D113" s="188">
        <v>0</v>
      </c>
      <c r="E113" s="188">
        <f t="shared" si="4"/>
        <v>0</v>
      </c>
      <c r="F113" s="188">
        <v>0</v>
      </c>
      <c r="G113" s="188">
        <v>0</v>
      </c>
      <c r="H113" s="56">
        <f t="shared" si="5"/>
        <v>0</v>
      </c>
    </row>
    <row r="114" spans="2:8" ht="25.5" x14ac:dyDescent="0.2">
      <c r="B114" s="189" t="s">
        <v>205</v>
      </c>
      <c r="C114" s="188">
        <v>0</v>
      </c>
      <c r="D114" s="188">
        <v>0</v>
      </c>
      <c r="E114" s="188">
        <f t="shared" si="4"/>
        <v>0</v>
      </c>
      <c r="F114" s="188">
        <v>0</v>
      </c>
      <c r="G114" s="188">
        <v>0</v>
      </c>
      <c r="H114" s="56">
        <f t="shared" si="5"/>
        <v>0</v>
      </c>
    </row>
    <row r="115" spans="2:8" s="30" customFormat="1" ht="4.5" customHeight="1" x14ac:dyDescent="0.2">
      <c r="B115" s="189"/>
      <c r="C115" s="188"/>
      <c r="D115" s="188"/>
      <c r="E115" s="188"/>
      <c r="F115" s="188"/>
      <c r="G115" s="188"/>
      <c r="H115" s="56"/>
    </row>
    <row r="116" spans="2:8" x14ac:dyDescent="0.2">
      <c r="B116" s="184" t="s">
        <v>102</v>
      </c>
      <c r="C116" s="192">
        <f t="shared" ref="C116:H116" si="6">C9+C62</f>
        <v>1648813351.7199998</v>
      </c>
      <c r="D116" s="192">
        <f t="shared" si="6"/>
        <v>75179104.320000008</v>
      </c>
      <c r="E116" s="192">
        <f t="shared" si="6"/>
        <v>1723992456.0399997</v>
      </c>
      <c r="F116" s="192">
        <f t="shared" si="6"/>
        <v>917706147.72000003</v>
      </c>
      <c r="G116" s="192">
        <f t="shared" si="6"/>
        <v>913976355.37999964</v>
      </c>
      <c r="H116" s="192">
        <f t="shared" si="6"/>
        <v>806286308.31999993</v>
      </c>
    </row>
    <row r="117" spans="2:8" ht="6" customHeight="1" thickBot="1" x14ac:dyDescent="0.25">
      <c r="B117" s="193"/>
      <c r="C117" s="194"/>
      <c r="D117" s="194"/>
      <c r="E117" s="194"/>
      <c r="F117" s="194"/>
      <c r="G117" s="194"/>
      <c r="H117" s="194"/>
    </row>
    <row r="119" spans="2:8" x14ac:dyDescent="0.2">
      <c r="B119" s="72" t="s">
        <v>13</v>
      </c>
    </row>
    <row r="1160" spans="2:8" x14ac:dyDescent="0.2">
      <c r="B1160" s="195"/>
      <c r="C1160" s="195"/>
      <c r="D1160" s="195"/>
      <c r="E1160" s="195"/>
      <c r="F1160" s="195"/>
      <c r="G1160" s="195"/>
      <c r="H1160" s="195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31496062992125984" right="0.39370078740157483" top="0.78740157480314965" bottom="0.74803149606299213" header="0.31496062992125984" footer="0.31496062992125984"/>
  <pageSetup scale="70" orientation="portrait" r:id="rId1"/>
  <rowBreaks count="3" manualBreakCount="3">
    <brk id="60" max="7" man="1"/>
    <brk id="120" max="16383" man="1"/>
    <brk id="12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C244-D1ED-4104-BF4A-66B03762064D}">
  <sheetPr codeName="Hoja4"/>
  <dimension ref="A2:AY36"/>
  <sheetViews>
    <sheetView zoomScale="120" zoomScaleNormal="120" workbookViewId="0"/>
  </sheetViews>
  <sheetFormatPr baseColWidth="10" defaultColWidth="9.33203125" defaultRowHeight="10.5" x14ac:dyDescent="0.15"/>
  <cols>
    <col min="1" max="1" width="1.5" style="73" customWidth="1"/>
    <col min="2" max="2" width="0.1640625" style="73" customWidth="1"/>
    <col min="3" max="3" width="1.33203125" style="73" customWidth="1"/>
    <col min="4" max="4" width="1.5" style="73" customWidth="1"/>
    <col min="5" max="5" width="3" style="73" customWidth="1"/>
    <col min="6" max="6" width="4.5" style="73" customWidth="1"/>
    <col min="7" max="7" width="1.5" style="73" customWidth="1"/>
    <col min="8" max="8" width="12" style="73" customWidth="1"/>
    <col min="9" max="9" width="10.5" style="73" customWidth="1"/>
    <col min="10" max="10" width="12" style="73" customWidth="1"/>
    <col min="11" max="11" width="0.1640625" style="73" customWidth="1"/>
    <col min="12" max="12" width="16.33203125" style="73" customWidth="1"/>
    <col min="13" max="13" width="3" style="73" customWidth="1"/>
    <col min="14" max="14" width="2.6640625" style="73" customWidth="1"/>
    <col min="15" max="16" width="0.1640625" style="73" customWidth="1"/>
    <col min="17" max="17" width="6.1640625" style="73" customWidth="1"/>
    <col min="18" max="18" width="3" style="73" customWidth="1"/>
    <col min="19" max="19" width="5.33203125" style="73" customWidth="1"/>
    <col min="20" max="21" width="0.1640625" style="73" customWidth="1"/>
    <col min="22" max="22" width="8" style="73" customWidth="1"/>
    <col min="23" max="23" width="9" style="73" customWidth="1"/>
    <col min="24" max="24" width="0.5" style="73" customWidth="1"/>
    <col min="25" max="25" width="0.1640625" style="73" customWidth="1"/>
    <col min="26" max="26" width="0.6640625" style="73" customWidth="1"/>
    <col min="27" max="27" width="0.1640625" style="73" customWidth="1"/>
    <col min="28" max="28" width="13.33203125" style="73" customWidth="1"/>
    <col min="29" max="29" width="3" style="73" customWidth="1"/>
    <col min="30" max="30" width="2.6640625" style="73" customWidth="1"/>
    <col min="31" max="34" width="0.1640625" style="73" customWidth="1"/>
    <col min="35" max="35" width="13.1640625" style="73" customWidth="1"/>
    <col min="36" max="38" width="1.5" style="73" customWidth="1"/>
    <col min="39" max="39" width="1.33203125" style="73" customWidth="1"/>
    <col min="40" max="41" width="0.1640625" style="73" customWidth="1"/>
    <col min="42" max="42" width="5.83203125" style="73" customWidth="1"/>
    <col min="43" max="45" width="1.5" style="73" customWidth="1"/>
    <col min="46" max="46" width="3" style="73" customWidth="1"/>
    <col min="47" max="47" width="4.1640625" style="73" customWidth="1"/>
    <col min="48" max="50" width="0.1640625" style="73" customWidth="1"/>
    <col min="51" max="51" width="4.33203125" style="73" customWidth="1"/>
    <col min="52" max="16384" width="9.33203125" style="73"/>
  </cols>
  <sheetData>
    <row r="2" spans="1:50" ht="16.5" x14ac:dyDescent="0.15">
      <c r="E2" s="75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</row>
    <row r="3" spans="1:50" ht="0.75" customHeight="1" x14ac:dyDescent="0.15">
      <c r="A3" s="145"/>
      <c r="B3" s="145"/>
      <c r="C3" s="145"/>
      <c r="D3" s="145"/>
      <c r="E3" s="145"/>
      <c r="F3" s="145"/>
      <c r="G3" s="145"/>
      <c r="H3" s="145"/>
      <c r="I3" s="77" t="s">
        <v>128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5" t="s">
        <v>2</v>
      </c>
      <c r="AN3" s="75"/>
      <c r="AO3" s="75"/>
      <c r="AP3" s="75"/>
    </row>
    <row r="4" spans="1:50" ht="0.75" customHeight="1" x14ac:dyDescent="0.15">
      <c r="A4" s="145"/>
      <c r="B4" s="145"/>
      <c r="C4" s="145"/>
      <c r="D4" s="145"/>
      <c r="E4" s="145"/>
      <c r="F4" s="145"/>
      <c r="G4" s="145"/>
      <c r="H4" s="78" t="s">
        <v>129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9" t="s">
        <v>2</v>
      </c>
    </row>
    <row r="5" spans="1:50" ht="12.75" customHeight="1" x14ac:dyDescent="0.15">
      <c r="A5" s="145"/>
      <c r="B5" s="145"/>
      <c r="C5" s="145"/>
      <c r="D5" s="145"/>
      <c r="E5" s="145"/>
      <c r="F5" s="145"/>
      <c r="G5" s="14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</row>
    <row r="6" spans="1:50" ht="2.1" customHeight="1" x14ac:dyDescent="0.15">
      <c r="A6" s="145"/>
      <c r="B6" s="145"/>
      <c r="C6" s="145"/>
      <c r="D6" s="145"/>
      <c r="E6" s="145"/>
      <c r="F6" s="145"/>
      <c r="G6" s="145"/>
      <c r="H6" s="145"/>
      <c r="I6" s="78" t="s">
        <v>2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82" t="s">
        <v>130</v>
      </c>
      <c r="AH6" s="82"/>
      <c r="AI6" s="82"/>
      <c r="AJ6" s="82"/>
      <c r="AK6" s="82"/>
      <c r="AL6" s="82"/>
      <c r="AM6" s="82"/>
      <c r="AN6" s="82"/>
      <c r="AO6" s="80" t="s">
        <v>2</v>
      </c>
      <c r="AP6" s="83"/>
      <c r="AQ6" s="83"/>
      <c r="AR6" s="83"/>
      <c r="AS6" s="83"/>
      <c r="AT6" s="83"/>
    </row>
    <row r="7" spans="1:50" ht="0.75" customHeight="1" x14ac:dyDescent="0.15">
      <c r="A7" s="80"/>
      <c r="B7" s="80"/>
      <c r="C7" s="80"/>
      <c r="D7" s="81"/>
      <c r="E7" s="81"/>
      <c r="F7" s="81"/>
      <c r="G7" s="81"/>
      <c r="H7" s="84" t="s">
        <v>131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2"/>
      <c r="AM7" s="82"/>
      <c r="AN7" s="82"/>
      <c r="AO7" s="80"/>
      <c r="AP7" s="83"/>
      <c r="AQ7" s="83"/>
      <c r="AR7" s="83"/>
      <c r="AS7" s="83"/>
      <c r="AT7" s="83"/>
    </row>
    <row r="8" spans="1:50" ht="8.25" customHeight="1" x14ac:dyDescent="0.15">
      <c r="A8" s="80"/>
      <c r="B8" s="80"/>
      <c r="C8" s="80"/>
      <c r="D8" s="81"/>
      <c r="E8" s="81"/>
      <c r="F8" s="81"/>
      <c r="G8" s="81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2"/>
      <c r="AM8" s="82"/>
      <c r="AN8" s="82"/>
      <c r="AO8" s="80"/>
      <c r="AP8" s="83"/>
      <c r="AQ8" s="83"/>
      <c r="AR8" s="83"/>
      <c r="AS8" s="83"/>
      <c r="AT8" s="83"/>
    </row>
    <row r="9" spans="1:50" ht="2.1" customHeight="1" x14ac:dyDescent="0.15">
      <c r="A9" s="80"/>
      <c r="B9" s="80"/>
      <c r="C9" s="80"/>
      <c r="D9" s="81"/>
      <c r="E9" s="81"/>
      <c r="F9" s="81"/>
      <c r="G9" s="81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2"/>
      <c r="AM9" s="82"/>
      <c r="AN9" s="82"/>
      <c r="AO9" s="80"/>
      <c r="AP9" s="83"/>
      <c r="AQ9" s="83"/>
      <c r="AR9" s="83"/>
      <c r="AS9" s="83"/>
      <c r="AT9" s="83"/>
    </row>
    <row r="10" spans="1:50" ht="2.1" customHeight="1" x14ac:dyDescent="0.15">
      <c r="D10" s="85"/>
      <c r="E10" s="85"/>
      <c r="F10" s="85"/>
      <c r="G10" s="85"/>
      <c r="H10" s="86" t="s">
        <v>132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7" t="s">
        <v>2</v>
      </c>
      <c r="AM10" s="87"/>
      <c r="AN10" s="87"/>
      <c r="AO10" s="80"/>
      <c r="AP10" s="87"/>
      <c r="AQ10" s="87"/>
      <c r="AR10" s="87"/>
    </row>
    <row r="11" spans="1:50" ht="5.0999999999999996" customHeight="1" x14ac:dyDescent="0.15">
      <c r="D11" s="85"/>
      <c r="E11" s="85"/>
      <c r="F11" s="85"/>
      <c r="G11" s="85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7"/>
      <c r="AM11" s="87"/>
      <c r="AN11" s="87"/>
      <c r="AO11" s="80"/>
      <c r="AP11" s="87"/>
      <c r="AQ11" s="87"/>
      <c r="AR11" s="87"/>
    </row>
    <row r="12" spans="1:50" ht="7.5" customHeight="1" x14ac:dyDescent="0.15">
      <c r="D12" s="85"/>
      <c r="E12" s="85"/>
      <c r="F12" s="85"/>
      <c r="G12" s="8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7"/>
      <c r="AM12" s="87"/>
      <c r="AN12" s="87"/>
      <c r="AO12" s="80"/>
      <c r="AP12" s="87"/>
      <c r="AQ12" s="87"/>
      <c r="AR12" s="87"/>
    </row>
    <row r="13" spans="1:50" ht="1.9" customHeight="1" x14ac:dyDescent="0.15">
      <c r="D13" s="85"/>
      <c r="E13" s="85"/>
      <c r="F13" s="85"/>
      <c r="G13" s="8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7"/>
      <c r="AM13" s="87"/>
      <c r="AN13" s="87"/>
      <c r="AO13" s="87" t="s">
        <v>2</v>
      </c>
      <c r="AP13" s="87"/>
      <c r="AQ13" s="87"/>
      <c r="AR13" s="87"/>
    </row>
    <row r="14" spans="1:50" ht="2.1" customHeight="1" x14ac:dyDescent="0.15"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7"/>
      <c r="AM14" s="87"/>
      <c r="AN14" s="87"/>
      <c r="AO14" s="87"/>
      <c r="AP14" s="87"/>
      <c r="AQ14" s="87"/>
      <c r="AR14" s="87"/>
    </row>
    <row r="15" spans="1:50" ht="4.5" customHeight="1" x14ac:dyDescent="0.15">
      <c r="C15" s="146" t="s">
        <v>2</v>
      </c>
      <c r="D15" s="147"/>
      <c r="E15" s="147"/>
      <c r="F15" s="147"/>
      <c r="G15" s="147"/>
      <c r="H15" s="147"/>
      <c r="I15" s="147"/>
      <c r="J15" s="147"/>
      <c r="K15" s="148" t="s">
        <v>20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9" t="s">
        <v>2</v>
      </c>
      <c r="AP15" s="147" t="s">
        <v>2</v>
      </c>
      <c r="AQ15" s="147"/>
      <c r="AR15" s="147"/>
      <c r="AS15" s="147"/>
      <c r="AT15" s="147"/>
      <c r="AU15" s="147"/>
      <c r="AV15" s="147"/>
      <c r="AW15" s="147"/>
      <c r="AX15" s="150"/>
    </row>
    <row r="16" spans="1:50" ht="3" customHeight="1" x14ac:dyDescent="0.15">
      <c r="C16" s="151" t="s">
        <v>133</v>
      </c>
      <c r="D16" s="152"/>
      <c r="E16" s="152"/>
      <c r="F16" s="152"/>
      <c r="G16" s="152"/>
      <c r="H16" s="152"/>
      <c r="I16" s="152"/>
      <c r="J16" s="152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9"/>
      <c r="AP16" s="153" t="s">
        <v>134</v>
      </c>
      <c r="AQ16" s="153"/>
      <c r="AR16" s="153"/>
      <c r="AS16" s="153"/>
      <c r="AT16" s="153"/>
      <c r="AU16" s="153"/>
      <c r="AV16" s="154"/>
      <c r="AW16" s="154"/>
      <c r="AX16" s="155"/>
    </row>
    <row r="17" spans="2:50" x14ac:dyDescent="0.15">
      <c r="C17" s="151"/>
      <c r="D17" s="152"/>
      <c r="E17" s="152"/>
      <c r="F17" s="152"/>
      <c r="G17" s="152"/>
      <c r="H17" s="152"/>
      <c r="I17" s="152"/>
      <c r="J17" s="152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9"/>
      <c r="AP17" s="153"/>
      <c r="AQ17" s="153"/>
      <c r="AR17" s="153"/>
      <c r="AS17" s="153"/>
      <c r="AT17" s="153"/>
      <c r="AU17" s="153"/>
      <c r="AV17" s="154"/>
      <c r="AW17" s="154"/>
      <c r="AX17" s="155"/>
    </row>
    <row r="18" spans="2:50" ht="0.75" customHeight="1" x14ac:dyDescent="0.15">
      <c r="C18" s="151"/>
      <c r="D18" s="152"/>
      <c r="E18" s="152"/>
      <c r="F18" s="152"/>
      <c r="G18" s="152"/>
      <c r="H18" s="152"/>
      <c r="I18" s="152"/>
      <c r="J18" s="152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9"/>
      <c r="AP18" s="153"/>
      <c r="AQ18" s="153"/>
      <c r="AR18" s="153"/>
      <c r="AS18" s="153"/>
      <c r="AT18" s="153"/>
      <c r="AU18" s="153"/>
      <c r="AV18" s="154"/>
      <c r="AW18" s="154"/>
      <c r="AX18" s="155"/>
    </row>
    <row r="19" spans="2:50" ht="0.75" customHeight="1" x14ac:dyDescent="0.15">
      <c r="C19" s="151"/>
      <c r="D19" s="152"/>
      <c r="E19" s="152"/>
      <c r="F19" s="152"/>
      <c r="G19" s="152"/>
      <c r="H19" s="152"/>
      <c r="I19" s="152"/>
      <c r="J19" s="152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9"/>
      <c r="AP19" s="153"/>
      <c r="AQ19" s="153"/>
      <c r="AR19" s="153"/>
      <c r="AS19" s="153"/>
      <c r="AT19" s="153"/>
      <c r="AU19" s="153"/>
      <c r="AV19" s="154"/>
      <c r="AW19" s="154"/>
      <c r="AX19" s="155"/>
    </row>
    <row r="20" spans="2:50" ht="2.25" customHeight="1" x14ac:dyDescent="0.15">
      <c r="C20" s="151"/>
      <c r="D20" s="152"/>
      <c r="E20" s="152"/>
      <c r="F20" s="152"/>
      <c r="G20" s="152"/>
      <c r="H20" s="152"/>
      <c r="I20" s="152"/>
      <c r="J20" s="152"/>
      <c r="K20" s="156" t="s">
        <v>2</v>
      </c>
      <c r="L20" s="157"/>
      <c r="M20" s="157"/>
      <c r="N20" s="157"/>
      <c r="O20" s="157"/>
      <c r="P20" s="157"/>
      <c r="Q20" s="158" t="s">
        <v>135</v>
      </c>
      <c r="R20" s="158"/>
      <c r="S20" s="158"/>
      <c r="T20" s="158"/>
      <c r="U20" s="158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6"/>
      <c r="AP20" s="153"/>
      <c r="AQ20" s="153"/>
      <c r="AR20" s="153"/>
      <c r="AS20" s="153"/>
      <c r="AT20" s="153"/>
      <c r="AU20" s="153"/>
      <c r="AV20" s="154"/>
      <c r="AW20" s="154"/>
      <c r="AX20" s="155"/>
    </row>
    <row r="21" spans="2:50" ht="18" customHeight="1" x14ac:dyDescent="0.15">
      <c r="C21" s="151"/>
      <c r="D21" s="152"/>
      <c r="E21" s="152"/>
      <c r="F21" s="152"/>
      <c r="G21" s="152"/>
      <c r="H21" s="152"/>
      <c r="I21" s="152"/>
      <c r="J21" s="152"/>
      <c r="K21" s="156"/>
      <c r="L21" s="159" t="s">
        <v>136</v>
      </c>
      <c r="M21" s="159"/>
      <c r="N21" s="159"/>
      <c r="O21" s="159"/>
      <c r="P21" s="159"/>
      <c r="Q21" s="158"/>
      <c r="R21" s="158"/>
      <c r="S21" s="158"/>
      <c r="T21" s="158"/>
      <c r="U21" s="158"/>
      <c r="V21" s="159" t="s">
        <v>137</v>
      </c>
      <c r="W21" s="159"/>
      <c r="X21" s="159"/>
      <c r="Y21" s="159"/>
      <c r="Z21" s="157"/>
      <c r="AA21" s="157"/>
      <c r="AB21" s="159" t="s">
        <v>25</v>
      </c>
      <c r="AC21" s="159"/>
      <c r="AD21" s="159"/>
      <c r="AE21" s="159"/>
      <c r="AF21" s="157"/>
      <c r="AG21" s="157"/>
      <c r="AH21" s="157"/>
      <c r="AI21" s="159" t="s">
        <v>138</v>
      </c>
      <c r="AJ21" s="159"/>
      <c r="AK21" s="159"/>
      <c r="AL21" s="159"/>
      <c r="AM21" s="159"/>
      <c r="AN21" s="159"/>
      <c r="AO21" s="156"/>
      <c r="AP21" s="153"/>
      <c r="AQ21" s="153"/>
      <c r="AR21" s="153"/>
      <c r="AS21" s="153"/>
      <c r="AT21" s="153"/>
      <c r="AU21" s="153"/>
      <c r="AV21" s="154"/>
      <c r="AW21" s="154"/>
      <c r="AX21" s="155"/>
    </row>
    <row r="22" spans="2:50" ht="4.5" customHeight="1" x14ac:dyDescent="0.15">
      <c r="C22" s="151"/>
      <c r="D22" s="152"/>
      <c r="E22" s="152"/>
      <c r="F22" s="152"/>
      <c r="G22" s="152"/>
      <c r="H22" s="152"/>
      <c r="I22" s="152"/>
      <c r="J22" s="152"/>
      <c r="K22" s="147" t="s">
        <v>2</v>
      </c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55"/>
    </row>
    <row r="23" spans="2:50" ht="12.95" customHeight="1" x14ac:dyDescent="0.2">
      <c r="C23" s="160"/>
      <c r="D23" s="154"/>
      <c r="E23" s="154"/>
      <c r="F23" s="154"/>
      <c r="G23" s="154"/>
      <c r="H23" s="154"/>
      <c r="I23" s="154"/>
      <c r="J23" s="154"/>
      <c r="K23" s="161" t="s">
        <v>2</v>
      </c>
      <c r="L23" s="154"/>
      <c r="M23" s="162" t="s">
        <v>139</v>
      </c>
      <c r="N23" s="154"/>
      <c r="O23" s="154"/>
      <c r="P23" s="154"/>
      <c r="Q23" s="154"/>
      <c r="R23" s="162" t="s">
        <v>140</v>
      </c>
      <c r="S23" s="154"/>
      <c r="T23" s="154"/>
      <c r="U23" s="154"/>
      <c r="V23" s="154"/>
      <c r="W23" s="162" t="s">
        <v>141</v>
      </c>
      <c r="X23" s="154"/>
      <c r="Y23" s="154"/>
      <c r="Z23" s="154"/>
      <c r="AA23" s="154"/>
      <c r="AB23" s="154"/>
      <c r="AC23" s="163" t="s">
        <v>142</v>
      </c>
      <c r="AD23" s="154"/>
      <c r="AE23" s="154"/>
      <c r="AF23" s="154"/>
      <c r="AG23" s="154"/>
      <c r="AH23" s="154"/>
      <c r="AI23" s="154"/>
      <c r="AJ23" s="162" t="s">
        <v>143</v>
      </c>
      <c r="AK23" s="162"/>
      <c r="AL23" s="154"/>
      <c r="AM23" s="154"/>
      <c r="AN23" s="154"/>
      <c r="AO23" s="161" t="s">
        <v>2</v>
      </c>
      <c r="AP23" s="164" t="s">
        <v>144</v>
      </c>
      <c r="AQ23" s="164"/>
      <c r="AR23" s="164"/>
      <c r="AS23" s="164"/>
      <c r="AT23" s="164"/>
      <c r="AU23" s="164"/>
      <c r="AV23" s="164"/>
      <c r="AW23" s="164"/>
      <c r="AX23" s="155"/>
    </row>
    <row r="24" spans="2:50" ht="0.75" customHeight="1" x14ac:dyDescent="0.15">
      <c r="C24" s="160"/>
      <c r="D24" s="154"/>
      <c r="E24" s="154"/>
      <c r="F24" s="154"/>
      <c r="G24" s="154"/>
      <c r="H24" s="154"/>
      <c r="I24" s="154"/>
      <c r="J24" s="154"/>
      <c r="K24" s="154"/>
      <c r="L24" s="154"/>
      <c r="M24" s="162"/>
      <c r="N24" s="154"/>
      <c r="O24" s="154"/>
      <c r="P24" s="154"/>
      <c r="Q24" s="154"/>
      <c r="R24" s="162"/>
      <c r="S24" s="154"/>
      <c r="T24" s="154"/>
      <c r="U24" s="154"/>
      <c r="V24" s="154"/>
      <c r="W24" s="16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62"/>
      <c r="AK24" s="162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5"/>
    </row>
    <row r="25" spans="2:50" ht="1.1499999999999999" customHeight="1" x14ac:dyDescent="0.15">
      <c r="C25" s="165"/>
      <c r="D25" s="166"/>
      <c r="E25" s="166"/>
      <c r="F25" s="166"/>
      <c r="G25" s="166"/>
      <c r="H25" s="166"/>
      <c r="I25" s="166"/>
      <c r="J25" s="166"/>
    </row>
    <row r="26" spans="2:50" ht="0.75" customHeight="1" x14ac:dyDescent="0.15">
      <c r="B26" s="140" t="s">
        <v>2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</row>
    <row r="27" spans="2:50" ht="4.3499999999999996" customHeight="1" x14ac:dyDescent="0.15"/>
    <row r="28" spans="2:50" ht="13.5" customHeight="1" x14ac:dyDescent="0.15">
      <c r="B28" s="104" t="s">
        <v>2</v>
      </c>
      <c r="C28" s="104"/>
      <c r="D28" s="104"/>
      <c r="E28" s="104"/>
      <c r="F28" s="104" t="s">
        <v>145</v>
      </c>
      <c r="G28" s="104"/>
      <c r="H28" s="104"/>
      <c r="I28" s="104"/>
      <c r="J28" s="104"/>
      <c r="K28" s="105">
        <v>1278972850.8199999</v>
      </c>
      <c r="L28" s="105"/>
      <c r="M28" s="105"/>
      <c r="N28" s="105"/>
      <c r="O28" s="167">
        <v>-54218884</v>
      </c>
      <c r="P28" s="167"/>
      <c r="Q28" s="167"/>
      <c r="R28" s="167"/>
      <c r="S28" s="167"/>
      <c r="U28" s="105">
        <v>1224753966.8199999</v>
      </c>
      <c r="V28" s="105"/>
      <c r="W28" s="105"/>
      <c r="X28" s="105"/>
      <c r="AA28" s="105">
        <v>223981088.41999999</v>
      </c>
      <c r="AB28" s="105"/>
      <c r="AC28" s="105"/>
      <c r="AD28" s="105"/>
      <c r="AH28" s="105">
        <v>225727584.11000001</v>
      </c>
      <c r="AI28" s="105"/>
      <c r="AJ28" s="105"/>
      <c r="AK28" s="105"/>
      <c r="AL28" s="105"/>
      <c r="AM28" s="105"/>
      <c r="AP28" s="105">
        <v>1000772878.4</v>
      </c>
      <c r="AQ28" s="105"/>
      <c r="AR28" s="105"/>
      <c r="AS28" s="105"/>
      <c r="AT28" s="105"/>
      <c r="AU28" s="105"/>
      <c r="AV28" s="105"/>
    </row>
    <row r="29" spans="2:50" ht="13.5" customHeight="1" x14ac:dyDescent="0.15">
      <c r="B29" s="104" t="s">
        <v>2</v>
      </c>
      <c r="C29" s="104"/>
      <c r="D29" s="104"/>
      <c r="E29" s="104"/>
      <c r="F29" s="104" t="s">
        <v>146</v>
      </c>
      <c r="G29" s="104"/>
      <c r="H29" s="104"/>
      <c r="I29" s="104"/>
      <c r="J29" s="104"/>
      <c r="K29" s="105">
        <v>167480669.59</v>
      </c>
      <c r="L29" s="105"/>
      <c r="M29" s="105"/>
      <c r="N29" s="105"/>
      <c r="O29" s="105">
        <v>16118242.24</v>
      </c>
      <c r="P29" s="105"/>
      <c r="Q29" s="105"/>
      <c r="R29" s="105"/>
      <c r="S29" s="105"/>
      <c r="U29" s="105">
        <v>183598911.83000001</v>
      </c>
      <c r="V29" s="105"/>
      <c r="W29" s="105"/>
      <c r="X29" s="105"/>
      <c r="AA29" s="105">
        <v>20449209.879999999</v>
      </c>
      <c r="AB29" s="105"/>
      <c r="AC29" s="105"/>
      <c r="AD29" s="105"/>
      <c r="AH29" s="105">
        <v>19376091.559999999</v>
      </c>
      <c r="AI29" s="105"/>
      <c r="AJ29" s="105"/>
      <c r="AK29" s="105"/>
      <c r="AL29" s="105"/>
      <c r="AM29" s="105"/>
      <c r="AP29" s="105">
        <v>163149701.94999999</v>
      </c>
      <c r="AQ29" s="105"/>
      <c r="AR29" s="105"/>
      <c r="AS29" s="105"/>
      <c r="AT29" s="105"/>
      <c r="AU29" s="105"/>
      <c r="AV29" s="105"/>
    </row>
    <row r="30" spans="2:50" ht="13.5" customHeight="1" x14ac:dyDescent="0.15">
      <c r="B30" s="104" t="s">
        <v>2</v>
      </c>
      <c r="C30" s="104"/>
      <c r="D30" s="104"/>
      <c r="E30" s="104"/>
      <c r="F30" s="104" t="s">
        <v>147</v>
      </c>
      <c r="G30" s="104"/>
      <c r="H30" s="104"/>
      <c r="I30" s="104"/>
      <c r="J30" s="104"/>
      <c r="K30" s="105">
        <v>12079176.529999999</v>
      </c>
      <c r="L30" s="105"/>
      <c r="M30" s="105"/>
      <c r="N30" s="105"/>
      <c r="O30" s="105">
        <v>113279746.08</v>
      </c>
      <c r="P30" s="105"/>
      <c r="Q30" s="105"/>
      <c r="R30" s="105"/>
      <c r="S30" s="105"/>
      <c r="U30" s="105">
        <v>125358922.61</v>
      </c>
      <c r="V30" s="105"/>
      <c r="W30" s="105"/>
      <c r="X30" s="105"/>
      <c r="AA30" s="105">
        <v>1504547.17</v>
      </c>
      <c r="AB30" s="105"/>
      <c r="AC30" s="105"/>
      <c r="AD30" s="105"/>
      <c r="AH30" s="105">
        <v>1504547.17</v>
      </c>
      <c r="AI30" s="105"/>
      <c r="AJ30" s="105"/>
      <c r="AK30" s="105"/>
      <c r="AL30" s="105"/>
      <c r="AM30" s="105"/>
      <c r="AP30" s="105">
        <v>123854375.44</v>
      </c>
      <c r="AQ30" s="105"/>
      <c r="AR30" s="105"/>
      <c r="AS30" s="105"/>
      <c r="AT30" s="105"/>
      <c r="AU30" s="105"/>
      <c r="AV30" s="105"/>
    </row>
    <row r="31" spans="2:50" ht="13.5" customHeight="1" x14ac:dyDescent="0.15">
      <c r="B31" s="104" t="s">
        <v>2</v>
      </c>
      <c r="C31" s="104"/>
      <c r="D31" s="104"/>
      <c r="E31" s="104"/>
      <c r="F31" s="104" t="s">
        <v>148</v>
      </c>
      <c r="G31" s="104"/>
      <c r="H31" s="104"/>
      <c r="I31" s="104"/>
      <c r="J31" s="104"/>
      <c r="K31" s="105">
        <v>190280654.78</v>
      </c>
      <c r="L31" s="105"/>
      <c r="M31" s="105"/>
      <c r="N31" s="105"/>
      <c r="O31" s="105">
        <v>0</v>
      </c>
      <c r="P31" s="105"/>
      <c r="Q31" s="105"/>
      <c r="R31" s="105"/>
      <c r="S31" s="105"/>
      <c r="U31" s="105">
        <v>190280654.78</v>
      </c>
      <c r="V31" s="105"/>
      <c r="W31" s="105"/>
      <c r="X31" s="105"/>
      <c r="AA31" s="105">
        <v>32906971.239999998</v>
      </c>
      <c r="AB31" s="105"/>
      <c r="AC31" s="105"/>
      <c r="AD31" s="105"/>
      <c r="AH31" s="105">
        <v>32906971.239999998</v>
      </c>
      <c r="AI31" s="105"/>
      <c r="AJ31" s="105"/>
      <c r="AK31" s="105"/>
      <c r="AL31" s="105"/>
      <c r="AM31" s="105"/>
      <c r="AP31" s="105">
        <v>157373683.53999999</v>
      </c>
      <c r="AQ31" s="105"/>
      <c r="AR31" s="105"/>
      <c r="AS31" s="105"/>
      <c r="AT31" s="105"/>
      <c r="AU31" s="105"/>
      <c r="AV31" s="105"/>
    </row>
    <row r="32" spans="2:50" ht="13.5" customHeight="1" thickBot="1" x14ac:dyDescent="0.2">
      <c r="B32" s="104" t="s">
        <v>2</v>
      </c>
      <c r="C32" s="104"/>
      <c r="D32" s="104"/>
      <c r="E32" s="104"/>
      <c r="F32" s="104" t="s">
        <v>149</v>
      </c>
      <c r="G32" s="104"/>
      <c r="H32" s="104"/>
      <c r="I32" s="104"/>
      <c r="J32" s="104"/>
      <c r="K32" s="105">
        <v>0</v>
      </c>
      <c r="L32" s="105"/>
      <c r="M32" s="105"/>
      <c r="N32" s="105"/>
      <c r="O32" s="105">
        <v>0</v>
      </c>
      <c r="P32" s="105"/>
      <c r="Q32" s="105"/>
      <c r="R32" s="105"/>
      <c r="S32" s="105"/>
      <c r="U32" s="105">
        <v>0</v>
      </c>
      <c r="V32" s="105"/>
      <c r="W32" s="105"/>
      <c r="X32" s="105"/>
      <c r="AA32" s="105">
        <v>0</v>
      </c>
      <c r="AB32" s="105"/>
      <c r="AC32" s="105"/>
      <c r="AD32" s="105"/>
      <c r="AH32" s="105">
        <v>0</v>
      </c>
      <c r="AI32" s="105"/>
      <c r="AJ32" s="105"/>
      <c r="AK32" s="105"/>
      <c r="AL32" s="105"/>
      <c r="AM32" s="105"/>
      <c r="AP32" s="105">
        <v>0</v>
      </c>
      <c r="AQ32" s="105"/>
      <c r="AR32" s="105"/>
      <c r="AS32" s="105"/>
      <c r="AT32" s="105"/>
      <c r="AU32" s="105"/>
      <c r="AV32" s="105"/>
    </row>
    <row r="33" spans="2:51" ht="10.9" customHeight="1" thickTop="1" x14ac:dyDescent="0.15">
      <c r="B33" s="104" t="s">
        <v>2</v>
      </c>
      <c r="C33" s="104"/>
      <c r="D33" s="104"/>
      <c r="E33" s="104"/>
      <c r="F33" s="168" t="s">
        <v>150</v>
      </c>
      <c r="G33" s="168"/>
      <c r="H33" s="168"/>
      <c r="I33" s="168"/>
      <c r="J33" s="168"/>
      <c r="K33" s="169">
        <v>1648813351.72</v>
      </c>
      <c r="L33" s="169"/>
      <c r="M33" s="169"/>
      <c r="N33" s="169"/>
      <c r="O33" s="169">
        <v>75179104.319999993</v>
      </c>
      <c r="P33" s="169"/>
      <c r="Q33" s="169"/>
      <c r="R33" s="169"/>
      <c r="S33" s="169"/>
      <c r="U33" s="169">
        <v>1723992456.04</v>
      </c>
      <c r="V33" s="169"/>
      <c r="W33" s="169"/>
      <c r="X33" s="169"/>
      <c r="AA33" s="169">
        <v>278841816.70999998</v>
      </c>
      <c r="AB33" s="169"/>
      <c r="AC33" s="169"/>
      <c r="AD33" s="169"/>
      <c r="AH33" s="169">
        <v>279515194.07999998</v>
      </c>
      <c r="AI33" s="169"/>
      <c r="AJ33" s="169"/>
      <c r="AK33" s="169"/>
      <c r="AL33" s="169"/>
      <c r="AM33" s="169"/>
      <c r="AP33" s="169">
        <v>1445150639.3299999</v>
      </c>
      <c r="AQ33" s="169"/>
      <c r="AR33" s="169"/>
      <c r="AS33" s="169"/>
      <c r="AT33" s="169"/>
      <c r="AU33" s="169"/>
      <c r="AV33" s="169"/>
    </row>
    <row r="34" spans="2:51" ht="13.7" customHeight="1" x14ac:dyDescent="0.15">
      <c r="AT34" s="143"/>
      <c r="AU34" s="143"/>
      <c r="AV34" s="143"/>
      <c r="AW34" s="143"/>
      <c r="AX34" s="143"/>
      <c r="AY34" s="143"/>
    </row>
    <row r="36" spans="2:51" ht="11.25" x14ac:dyDescent="0.15">
      <c r="C36" s="144" t="s">
        <v>13</v>
      </c>
    </row>
  </sheetData>
  <mergeCells count="83">
    <mergeCell ref="AH33:AM33"/>
    <mergeCell ref="AP33:AV33"/>
    <mergeCell ref="AT34:AY34"/>
    <mergeCell ref="B33:E33"/>
    <mergeCell ref="F33:J33"/>
    <mergeCell ref="K33:N33"/>
    <mergeCell ref="O33:S33"/>
    <mergeCell ref="U33:X33"/>
    <mergeCell ref="AA33:AD33"/>
    <mergeCell ref="AH31:AM31"/>
    <mergeCell ref="AP31:AV31"/>
    <mergeCell ref="B32:E32"/>
    <mergeCell ref="F32:J32"/>
    <mergeCell ref="K32:N32"/>
    <mergeCell ref="O32:S32"/>
    <mergeCell ref="U32:X32"/>
    <mergeCell ref="AA32:AD32"/>
    <mergeCell ref="AH32:AM32"/>
    <mergeCell ref="AP32:AV32"/>
    <mergeCell ref="B31:E31"/>
    <mergeCell ref="F31:J31"/>
    <mergeCell ref="K31:N31"/>
    <mergeCell ref="O31:S31"/>
    <mergeCell ref="U31:X31"/>
    <mergeCell ref="AA31:AD31"/>
    <mergeCell ref="AH29:AM29"/>
    <mergeCell ref="AP29:AV29"/>
    <mergeCell ref="B30:E30"/>
    <mergeCell ref="F30:J30"/>
    <mergeCell ref="K30:N30"/>
    <mergeCell ref="O30:S30"/>
    <mergeCell ref="U30:X30"/>
    <mergeCell ref="AA30:AD30"/>
    <mergeCell ref="AH30:AM30"/>
    <mergeCell ref="AP30:AV30"/>
    <mergeCell ref="B29:E29"/>
    <mergeCell ref="F29:J29"/>
    <mergeCell ref="K29:N29"/>
    <mergeCell ref="O29:S29"/>
    <mergeCell ref="U29:X29"/>
    <mergeCell ref="AA29:AD29"/>
    <mergeCell ref="B26:AU26"/>
    <mergeCell ref="B28:E28"/>
    <mergeCell ref="F28:J28"/>
    <mergeCell ref="K28:N28"/>
    <mergeCell ref="O28:S28"/>
    <mergeCell ref="U28:X28"/>
    <mergeCell ref="AA28:AD28"/>
    <mergeCell ref="AH28:AM28"/>
    <mergeCell ref="AP28:AV28"/>
    <mergeCell ref="AB21:AE21"/>
    <mergeCell ref="AI21:AN21"/>
    <mergeCell ref="K22:AW22"/>
    <mergeCell ref="M23:M24"/>
    <mergeCell ref="R23:R24"/>
    <mergeCell ref="W23:W24"/>
    <mergeCell ref="AJ23:AK24"/>
    <mergeCell ref="AP23:AW23"/>
    <mergeCell ref="C15:J15"/>
    <mergeCell ref="K15:AN19"/>
    <mergeCell ref="AO15:AO21"/>
    <mergeCell ref="AP15:AX15"/>
    <mergeCell ref="C16:J22"/>
    <mergeCell ref="AP16:AU21"/>
    <mergeCell ref="K20:K21"/>
    <mergeCell ref="Q20:U21"/>
    <mergeCell ref="L21:P21"/>
    <mergeCell ref="V21:Y21"/>
    <mergeCell ref="A7:C9"/>
    <mergeCell ref="H7:AK9"/>
    <mergeCell ref="D10:G10"/>
    <mergeCell ref="H10:AK14"/>
    <mergeCell ref="AL10:AN14"/>
    <mergeCell ref="AP10:AR14"/>
    <mergeCell ref="D11:G13"/>
    <mergeCell ref="AO13:AO14"/>
    <mergeCell ref="E2:AP2"/>
    <mergeCell ref="I3:AL3"/>
    <mergeCell ref="AM3:AP3"/>
    <mergeCell ref="H4:AK5"/>
    <mergeCell ref="I6:AF6"/>
    <mergeCell ref="AO6:AO12"/>
    <mergeCell ref="AP6:AT9"/>
  </mergeCells>
  <printOptions horizontalCentered="1"/>
  <pageMargins left="7.874015748031496E-2" right="0.19685039370078741" top="0.59055118110236227" bottom="7.874015748031496E-2" header="0" footer="0"/>
  <pageSetup paperSize="126" scale="14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8686-53CC-4571-AB33-DAB95A3E991C}">
  <sheetPr codeName="Hoja2">
    <pageSetUpPr fitToPage="1"/>
  </sheetPr>
  <dimension ref="B1:I165"/>
  <sheetViews>
    <sheetView workbookViewId="0">
      <pane ySplit="9" topLeftCell="A10" activePane="bottomLeft" state="frozen"/>
      <selection pane="bottomLeft"/>
    </sheetView>
  </sheetViews>
  <sheetFormatPr baseColWidth="10" defaultColWidth="12.83203125" defaultRowHeight="12.75" x14ac:dyDescent="0.2"/>
  <cols>
    <col min="1" max="1" width="4.6640625" style="30" customWidth="1"/>
    <col min="2" max="2" width="12.83203125" style="30"/>
    <col min="3" max="3" width="53.6640625" style="30" customWidth="1"/>
    <col min="4" max="4" width="18.6640625" style="30" customWidth="1"/>
    <col min="5" max="5" width="22.33203125" style="30" customWidth="1"/>
    <col min="6" max="6" width="15.83203125" style="30" customWidth="1"/>
    <col min="7" max="7" width="15.33203125" style="30" customWidth="1"/>
    <col min="8" max="8" width="17.1640625" style="30" customWidth="1"/>
    <col min="9" max="9" width="17.83203125" style="30" bestFit="1" customWidth="1"/>
    <col min="10" max="256" width="12.83203125" style="30"/>
    <col min="257" max="257" width="4.6640625" style="30" customWidth="1"/>
    <col min="258" max="258" width="12.83203125" style="30"/>
    <col min="259" max="259" width="53.6640625" style="30" customWidth="1"/>
    <col min="260" max="260" width="18.6640625" style="30" customWidth="1"/>
    <col min="261" max="261" width="22.33203125" style="30" customWidth="1"/>
    <col min="262" max="262" width="15.83203125" style="30" customWidth="1"/>
    <col min="263" max="263" width="15.33203125" style="30" customWidth="1"/>
    <col min="264" max="264" width="17.1640625" style="30" customWidth="1"/>
    <col min="265" max="265" width="17.83203125" style="30" bestFit="1" customWidth="1"/>
    <col min="266" max="512" width="12.83203125" style="30"/>
    <col min="513" max="513" width="4.6640625" style="30" customWidth="1"/>
    <col min="514" max="514" width="12.83203125" style="30"/>
    <col min="515" max="515" width="53.6640625" style="30" customWidth="1"/>
    <col min="516" max="516" width="18.6640625" style="30" customWidth="1"/>
    <col min="517" max="517" width="22.33203125" style="30" customWidth="1"/>
    <col min="518" max="518" width="15.83203125" style="30" customWidth="1"/>
    <col min="519" max="519" width="15.33203125" style="30" customWidth="1"/>
    <col min="520" max="520" width="17.1640625" style="30" customWidth="1"/>
    <col min="521" max="521" width="17.83203125" style="30" bestFit="1" customWidth="1"/>
    <col min="522" max="768" width="12.83203125" style="30"/>
    <col min="769" max="769" width="4.6640625" style="30" customWidth="1"/>
    <col min="770" max="770" width="12.83203125" style="30"/>
    <col min="771" max="771" width="53.6640625" style="30" customWidth="1"/>
    <col min="772" max="772" width="18.6640625" style="30" customWidth="1"/>
    <col min="773" max="773" width="22.33203125" style="30" customWidth="1"/>
    <col min="774" max="774" width="15.83203125" style="30" customWidth="1"/>
    <col min="775" max="775" width="15.33203125" style="30" customWidth="1"/>
    <col min="776" max="776" width="17.1640625" style="30" customWidth="1"/>
    <col min="777" max="777" width="17.83203125" style="30" bestFit="1" customWidth="1"/>
    <col min="778" max="1024" width="12.83203125" style="30"/>
    <col min="1025" max="1025" width="4.6640625" style="30" customWidth="1"/>
    <col min="1026" max="1026" width="12.83203125" style="30"/>
    <col min="1027" max="1027" width="53.6640625" style="30" customWidth="1"/>
    <col min="1028" max="1028" width="18.6640625" style="30" customWidth="1"/>
    <col min="1029" max="1029" width="22.33203125" style="30" customWidth="1"/>
    <col min="1030" max="1030" width="15.83203125" style="30" customWidth="1"/>
    <col min="1031" max="1031" width="15.33203125" style="30" customWidth="1"/>
    <col min="1032" max="1032" width="17.1640625" style="30" customWidth="1"/>
    <col min="1033" max="1033" width="17.83203125" style="30" bestFit="1" customWidth="1"/>
    <col min="1034" max="1280" width="12.83203125" style="30"/>
    <col min="1281" max="1281" width="4.6640625" style="30" customWidth="1"/>
    <col min="1282" max="1282" width="12.83203125" style="30"/>
    <col min="1283" max="1283" width="53.6640625" style="30" customWidth="1"/>
    <col min="1284" max="1284" width="18.6640625" style="30" customWidth="1"/>
    <col min="1285" max="1285" width="22.33203125" style="30" customWidth="1"/>
    <col min="1286" max="1286" width="15.83203125" style="30" customWidth="1"/>
    <col min="1287" max="1287" width="15.33203125" style="30" customWidth="1"/>
    <col min="1288" max="1288" width="17.1640625" style="30" customWidth="1"/>
    <col min="1289" max="1289" width="17.83203125" style="30" bestFit="1" customWidth="1"/>
    <col min="1290" max="1536" width="12.83203125" style="30"/>
    <col min="1537" max="1537" width="4.6640625" style="30" customWidth="1"/>
    <col min="1538" max="1538" width="12.83203125" style="30"/>
    <col min="1539" max="1539" width="53.6640625" style="30" customWidth="1"/>
    <col min="1540" max="1540" width="18.6640625" style="30" customWidth="1"/>
    <col min="1541" max="1541" width="22.33203125" style="30" customWidth="1"/>
    <col min="1542" max="1542" width="15.83203125" style="30" customWidth="1"/>
    <col min="1543" max="1543" width="15.33203125" style="30" customWidth="1"/>
    <col min="1544" max="1544" width="17.1640625" style="30" customWidth="1"/>
    <col min="1545" max="1545" width="17.83203125" style="30" bestFit="1" customWidth="1"/>
    <col min="1546" max="1792" width="12.83203125" style="30"/>
    <col min="1793" max="1793" width="4.6640625" style="30" customWidth="1"/>
    <col min="1794" max="1794" width="12.83203125" style="30"/>
    <col min="1795" max="1795" width="53.6640625" style="30" customWidth="1"/>
    <col min="1796" max="1796" width="18.6640625" style="30" customWidth="1"/>
    <col min="1797" max="1797" width="22.33203125" style="30" customWidth="1"/>
    <col min="1798" max="1798" width="15.83203125" style="30" customWidth="1"/>
    <col min="1799" max="1799" width="15.33203125" style="30" customWidth="1"/>
    <col min="1800" max="1800" width="17.1640625" style="30" customWidth="1"/>
    <col min="1801" max="1801" width="17.83203125" style="30" bestFit="1" customWidth="1"/>
    <col min="1802" max="2048" width="12.83203125" style="30"/>
    <col min="2049" max="2049" width="4.6640625" style="30" customWidth="1"/>
    <col min="2050" max="2050" width="12.83203125" style="30"/>
    <col min="2051" max="2051" width="53.6640625" style="30" customWidth="1"/>
    <col min="2052" max="2052" width="18.6640625" style="30" customWidth="1"/>
    <col min="2053" max="2053" width="22.33203125" style="30" customWidth="1"/>
    <col min="2054" max="2054" width="15.83203125" style="30" customWidth="1"/>
    <col min="2055" max="2055" width="15.33203125" style="30" customWidth="1"/>
    <col min="2056" max="2056" width="17.1640625" style="30" customWidth="1"/>
    <col min="2057" max="2057" width="17.83203125" style="30" bestFit="1" customWidth="1"/>
    <col min="2058" max="2304" width="12.83203125" style="30"/>
    <col min="2305" max="2305" width="4.6640625" style="30" customWidth="1"/>
    <col min="2306" max="2306" width="12.83203125" style="30"/>
    <col min="2307" max="2307" width="53.6640625" style="30" customWidth="1"/>
    <col min="2308" max="2308" width="18.6640625" style="30" customWidth="1"/>
    <col min="2309" max="2309" width="22.33203125" style="30" customWidth="1"/>
    <col min="2310" max="2310" width="15.83203125" style="30" customWidth="1"/>
    <col min="2311" max="2311" width="15.33203125" style="30" customWidth="1"/>
    <col min="2312" max="2312" width="17.1640625" style="30" customWidth="1"/>
    <col min="2313" max="2313" width="17.83203125" style="30" bestFit="1" customWidth="1"/>
    <col min="2314" max="2560" width="12.83203125" style="30"/>
    <col min="2561" max="2561" width="4.6640625" style="30" customWidth="1"/>
    <col min="2562" max="2562" width="12.83203125" style="30"/>
    <col min="2563" max="2563" width="53.6640625" style="30" customWidth="1"/>
    <col min="2564" max="2564" width="18.6640625" style="30" customWidth="1"/>
    <col min="2565" max="2565" width="22.33203125" style="30" customWidth="1"/>
    <col min="2566" max="2566" width="15.83203125" style="30" customWidth="1"/>
    <col min="2567" max="2567" width="15.33203125" style="30" customWidth="1"/>
    <col min="2568" max="2568" width="17.1640625" style="30" customWidth="1"/>
    <col min="2569" max="2569" width="17.83203125" style="30" bestFit="1" customWidth="1"/>
    <col min="2570" max="2816" width="12.83203125" style="30"/>
    <col min="2817" max="2817" width="4.6640625" style="30" customWidth="1"/>
    <col min="2818" max="2818" width="12.83203125" style="30"/>
    <col min="2819" max="2819" width="53.6640625" style="30" customWidth="1"/>
    <col min="2820" max="2820" width="18.6640625" style="30" customWidth="1"/>
    <col min="2821" max="2821" width="22.33203125" style="30" customWidth="1"/>
    <col min="2822" max="2822" width="15.83203125" style="30" customWidth="1"/>
    <col min="2823" max="2823" width="15.33203125" style="30" customWidth="1"/>
    <col min="2824" max="2824" width="17.1640625" style="30" customWidth="1"/>
    <col min="2825" max="2825" width="17.83203125" style="30" bestFit="1" customWidth="1"/>
    <col min="2826" max="3072" width="12.83203125" style="30"/>
    <col min="3073" max="3073" width="4.6640625" style="30" customWidth="1"/>
    <col min="3074" max="3074" width="12.83203125" style="30"/>
    <col min="3075" max="3075" width="53.6640625" style="30" customWidth="1"/>
    <col min="3076" max="3076" width="18.6640625" style="30" customWidth="1"/>
    <col min="3077" max="3077" width="22.33203125" style="30" customWidth="1"/>
    <col min="3078" max="3078" width="15.83203125" style="30" customWidth="1"/>
    <col min="3079" max="3079" width="15.33203125" style="30" customWidth="1"/>
    <col min="3080" max="3080" width="17.1640625" style="30" customWidth="1"/>
    <col min="3081" max="3081" width="17.83203125" style="30" bestFit="1" customWidth="1"/>
    <col min="3082" max="3328" width="12.83203125" style="30"/>
    <col min="3329" max="3329" width="4.6640625" style="30" customWidth="1"/>
    <col min="3330" max="3330" width="12.83203125" style="30"/>
    <col min="3331" max="3331" width="53.6640625" style="30" customWidth="1"/>
    <col min="3332" max="3332" width="18.6640625" style="30" customWidth="1"/>
    <col min="3333" max="3333" width="22.33203125" style="30" customWidth="1"/>
    <col min="3334" max="3334" width="15.83203125" style="30" customWidth="1"/>
    <col min="3335" max="3335" width="15.33203125" style="30" customWidth="1"/>
    <col min="3336" max="3336" width="17.1640625" style="30" customWidth="1"/>
    <col min="3337" max="3337" width="17.83203125" style="30" bestFit="1" customWidth="1"/>
    <col min="3338" max="3584" width="12.83203125" style="30"/>
    <col min="3585" max="3585" width="4.6640625" style="30" customWidth="1"/>
    <col min="3586" max="3586" width="12.83203125" style="30"/>
    <col min="3587" max="3587" width="53.6640625" style="30" customWidth="1"/>
    <col min="3588" max="3588" width="18.6640625" style="30" customWidth="1"/>
    <col min="3589" max="3589" width="22.33203125" style="30" customWidth="1"/>
    <col min="3590" max="3590" width="15.83203125" style="30" customWidth="1"/>
    <col min="3591" max="3591" width="15.33203125" style="30" customWidth="1"/>
    <col min="3592" max="3592" width="17.1640625" style="30" customWidth="1"/>
    <col min="3593" max="3593" width="17.83203125" style="30" bestFit="1" customWidth="1"/>
    <col min="3594" max="3840" width="12.83203125" style="30"/>
    <col min="3841" max="3841" width="4.6640625" style="30" customWidth="1"/>
    <col min="3842" max="3842" width="12.83203125" style="30"/>
    <col min="3843" max="3843" width="53.6640625" style="30" customWidth="1"/>
    <col min="3844" max="3844" width="18.6640625" style="30" customWidth="1"/>
    <col min="3845" max="3845" width="22.33203125" style="30" customWidth="1"/>
    <col min="3846" max="3846" width="15.83203125" style="30" customWidth="1"/>
    <col min="3847" max="3847" width="15.33203125" style="30" customWidth="1"/>
    <col min="3848" max="3848" width="17.1640625" style="30" customWidth="1"/>
    <col min="3849" max="3849" width="17.83203125" style="30" bestFit="1" customWidth="1"/>
    <col min="3850" max="4096" width="12.83203125" style="30"/>
    <col min="4097" max="4097" width="4.6640625" style="30" customWidth="1"/>
    <col min="4098" max="4098" width="12.83203125" style="30"/>
    <col min="4099" max="4099" width="53.6640625" style="30" customWidth="1"/>
    <col min="4100" max="4100" width="18.6640625" style="30" customWidth="1"/>
    <col min="4101" max="4101" width="22.33203125" style="30" customWidth="1"/>
    <col min="4102" max="4102" width="15.83203125" style="30" customWidth="1"/>
    <col min="4103" max="4103" width="15.33203125" style="30" customWidth="1"/>
    <col min="4104" max="4104" width="17.1640625" style="30" customWidth="1"/>
    <col min="4105" max="4105" width="17.83203125" style="30" bestFit="1" customWidth="1"/>
    <col min="4106" max="4352" width="12.83203125" style="30"/>
    <col min="4353" max="4353" width="4.6640625" style="30" customWidth="1"/>
    <col min="4354" max="4354" width="12.83203125" style="30"/>
    <col min="4355" max="4355" width="53.6640625" style="30" customWidth="1"/>
    <col min="4356" max="4356" width="18.6640625" style="30" customWidth="1"/>
    <col min="4357" max="4357" width="22.33203125" style="30" customWidth="1"/>
    <col min="4358" max="4358" width="15.83203125" style="30" customWidth="1"/>
    <col min="4359" max="4359" width="15.33203125" style="30" customWidth="1"/>
    <col min="4360" max="4360" width="17.1640625" style="30" customWidth="1"/>
    <col min="4361" max="4361" width="17.83203125" style="30" bestFit="1" customWidth="1"/>
    <col min="4362" max="4608" width="12.83203125" style="30"/>
    <col min="4609" max="4609" width="4.6640625" style="30" customWidth="1"/>
    <col min="4610" max="4610" width="12.83203125" style="30"/>
    <col min="4611" max="4611" width="53.6640625" style="30" customWidth="1"/>
    <col min="4612" max="4612" width="18.6640625" style="30" customWidth="1"/>
    <col min="4613" max="4613" width="22.33203125" style="30" customWidth="1"/>
    <col min="4614" max="4614" width="15.83203125" style="30" customWidth="1"/>
    <col min="4615" max="4615" width="15.33203125" style="30" customWidth="1"/>
    <col min="4616" max="4616" width="17.1640625" style="30" customWidth="1"/>
    <col min="4617" max="4617" width="17.83203125" style="30" bestFit="1" customWidth="1"/>
    <col min="4618" max="4864" width="12.83203125" style="30"/>
    <col min="4865" max="4865" width="4.6640625" style="30" customWidth="1"/>
    <col min="4866" max="4866" width="12.83203125" style="30"/>
    <col min="4867" max="4867" width="53.6640625" style="30" customWidth="1"/>
    <col min="4868" max="4868" width="18.6640625" style="30" customWidth="1"/>
    <col min="4869" max="4869" width="22.33203125" style="30" customWidth="1"/>
    <col min="4870" max="4870" width="15.83203125" style="30" customWidth="1"/>
    <col min="4871" max="4871" width="15.33203125" style="30" customWidth="1"/>
    <col min="4872" max="4872" width="17.1640625" style="30" customWidth="1"/>
    <col min="4873" max="4873" width="17.83203125" style="30" bestFit="1" customWidth="1"/>
    <col min="4874" max="5120" width="12.83203125" style="30"/>
    <col min="5121" max="5121" width="4.6640625" style="30" customWidth="1"/>
    <col min="5122" max="5122" width="12.83203125" style="30"/>
    <col min="5123" max="5123" width="53.6640625" style="30" customWidth="1"/>
    <col min="5124" max="5124" width="18.6640625" style="30" customWidth="1"/>
    <col min="5125" max="5125" width="22.33203125" style="30" customWidth="1"/>
    <col min="5126" max="5126" width="15.83203125" style="30" customWidth="1"/>
    <col min="5127" max="5127" width="15.33203125" style="30" customWidth="1"/>
    <col min="5128" max="5128" width="17.1640625" style="30" customWidth="1"/>
    <col min="5129" max="5129" width="17.83203125" style="30" bestFit="1" customWidth="1"/>
    <col min="5130" max="5376" width="12.83203125" style="30"/>
    <col min="5377" max="5377" width="4.6640625" style="30" customWidth="1"/>
    <col min="5378" max="5378" width="12.83203125" style="30"/>
    <col min="5379" max="5379" width="53.6640625" style="30" customWidth="1"/>
    <col min="5380" max="5380" width="18.6640625" style="30" customWidth="1"/>
    <col min="5381" max="5381" width="22.33203125" style="30" customWidth="1"/>
    <col min="5382" max="5382" width="15.83203125" style="30" customWidth="1"/>
    <col min="5383" max="5383" width="15.33203125" style="30" customWidth="1"/>
    <col min="5384" max="5384" width="17.1640625" style="30" customWidth="1"/>
    <col min="5385" max="5385" width="17.83203125" style="30" bestFit="1" customWidth="1"/>
    <col min="5386" max="5632" width="12.83203125" style="30"/>
    <col min="5633" max="5633" width="4.6640625" style="30" customWidth="1"/>
    <col min="5634" max="5634" width="12.83203125" style="30"/>
    <col min="5635" max="5635" width="53.6640625" style="30" customWidth="1"/>
    <col min="5636" max="5636" width="18.6640625" style="30" customWidth="1"/>
    <col min="5637" max="5637" width="22.33203125" style="30" customWidth="1"/>
    <col min="5638" max="5638" width="15.83203125" style="30" customWidth="1"/>
    <col min="5639" max="5639" width="15.33203125" style="30" customWidth="1"/>
    <col min="5640" max="5640" width="17.1640625" style="30" customWidth="1"/>
    <col min="5641" max="5641" width="17.83203125" style="30" bestFit="1" customWidth="1"/>
    <col min="5642" max="5888" width="12.83203125" style="30"/>
    <col min="5889" max="5889" width="4.6640625" style="30" customWidth="1"/>
    <col min="5890" max="5890" width="12.83203125" style="30"/>
    <col min="5891" max="5891" width="53.6640625" style="30" customWidth="1"/>
    <col min="5892" max="5892" width="18.6640625" style="30" customWidth="1"/>
    <col min="5893" max="5893" width="22.33203125" style="30" customWidth="1"/>
    <col min="5894" max="5894" width="15.83203125" style="30" customWidth="1"/>
    <col min="5895" max="5895" width="15.33203125" style="30" customWidth="1"/>
    <col min="5896" max="5896" width="17.1640625" style="30" customWidth="1"/>
    <col min="5897" max="5897" width="17.83203125" style="30" bestFit="1" customWidth="1"/>
    <col min="5898" max="6144" width="12.83203125" style="30"/>
    <col min="6145" max="6145" width="4.6640625" style="30" customWidth="1"/>
    <col min="6146" max="6146" width="12.83203125" style="30"/>
    <col min="6147" max="6147" width="53.6640625" style="30" customWidth="1"/>
    <col min="6148" max="6148" width="18.6640625" style="30" customWidth="1"/>
    <col min="6149" max="6149" width="22.33203125" style="30" customWidth="1"/>
    <col min="6150" max="6150" width="15.83203125" style="30" customWidth="1"/>
    <col min="6151" max="6151" width="15.33203125" style="30" customWidth="1"/>
    <col min="6152" max="6152" width="17.1640625" style="30" customWidth="1"/>
    <col min="6153" max="6153" width="17.83203125" style="30" bestFit="1" customWidth="1"/>
    <col min="6154" max="6400" width="12.83203125" style="30"/>
    <col min="6401" max="6401" width="4.6640625" style="30" customWidth="1"/>
    <col min="6402" max="6402" width="12.83203125" style="30"/>
    <col min="6403" max="6403" width="53.6640625" style="30" customWidth="1"/>
    <col min="6404" max="6404" width="18.6640625" style="30" customWidth="1"/>
    <col min="6405" max="6405" width="22.33203125" style="30" customWidth="1"/>
    <col min="6406" max="6406" width="15.83203125" style="30" customWidth="1"/>
    <col min="6407" max="6407" width="15.33203125" style="30" customWidth="1"/>
    <col min="6408" max="6408" width="17.1640625" style="30" customWidth="1"/>
    <col min="6409" max="6409" width="17.83203125" style="30" bestFit="1" customWidth="1"/>
    <col min="6410" max="6656" width="12.83203125" style="30"/>
    <col min="6657" max="6657" width="4.6640625" style="30" customWidth="1"/>
    <col min="6658" max="6658" width="12.83203125" style="30"/>
    <col min="6659" max="6659" width="53.6640625" style="30" customWidth="1"/>
    <col min="6660" max="6660" width="18.6640625" style="30" customWidth="1"/>
    <col min="6661" max="6661" width="22.33203125" style="30" customWidth="1"/>
    <col min="6662" max="6662" width="15.83203125" style="30" customWidth="1"/>
    <col min="6663" max="6663" width="15.33203125" style="30" customWidth="1"/>
    <col min="6664" max="6664" width="17.1640625" style="30" customWidth="1"/>
    <col min="6665" max="6665" width="17.83203125" style="30" bestFit="1" customWidth="1"/>
    <col min="6666" max="6912" width="12.83203125" style="30"/>
    <col min="6913" max="6913" width="4.6640625" style="30" customWidth="1"/>
    <col min="6914" max="6914" width="12.83203125" style="30"/>
    <col min="6915" max="6915" width="53.6640625" style="30" customWidth="1"/>
    <col min="6916" max="6916" width="18.6640625" style="30" customWidth="1"/>
    <col min="6917" max="6917" width="22.33203125" style="30" customWidth="1"/>
    <col min="6918" max="6918" width="15.83203125" style="30" customWidth="1"/>
    <col min="6919" max="6919" width="15.33203125" style="30" customWidth="1"/>
    <col min="6920" max="6920" width="17.1640625" style="30" customWidth="1"/>
    <col min="6921" max="6921" width="17.83203125" style="30" bestFit="1" customWidth="1"/>
    <col min="6922" max="7168" width="12.83203125" style="30"/>
    <col min="7169" max="7169" width="4.6640625" style="30" customWidth="1"/>
    <col min="7170" max="7170" width="12.83203125" style="30"/>
    <col min="7171" max="7171" width="53.6640625" style="30" customWidth="1"/>
    <col min="7172" max="7172" width="18.6640625" style="30" customWidth="1"/>
    <col min="7173" max="7173" width="22.33203125" style="30" customWidth="1"/>
    <col min="7174" max="7174" width="15.83203125" style="30" customWidth="1"/>
    <col min="7175" max="7175" width="15.33203125" style="30" customWidth="1"/>
    <col min="7176" max="7176" width="17.1640625" style="30" customWidth="1"/>
    <col min="7177" max="7177" width="17.83203125" style="30" bestFit="1" customWidth="1"/>
    <col min="7178" max="7424" width="12.83203125" style="30"/>
    <col min="7425" max="7425" width="4.6640625" style="30" customWidth="1"/>
    <col min="7426" max="7426" width="12.83203125" style="30"/>
    <col min="7427" max="7427" width="53.6640625" style="30" customWidth="1"/>
    <col min="7428" max="7428" width="18.6640625" style="30" customWidth="1"/>
    <col min="7429" max="7429" width="22.33203125" style="30" customWidth="1"/>
    <col min="7430" max="7430" width="15.83203125" style="30" customWidth="1"/>
    <col min="7431" max="7431" width="15.33203125" style="30" customWidth="1"/>
    <col min="7432" max="7432" width="17.1640625" style="30" customWidth="1"/>
    <col min="7433" max="7433" width="17.83203125" style="30" bestFit="1" customWidth="1"/>
    <col min="7434" max="7680" width="12.83203125" style="30"/>
    <col min="7681" max="7681" width="4.6640625" style="30" customWidth="1"/>
    <col min="7682" max="7682" width="12.83203125" style="30"/>
    <col min="7683" max="7683" width="53.6640625" style="30" customWidth="1"/>
    <col min="7684" max="7684" width="18.6640625" style="30" customWidth="1"/>
    <col min="7685" max="7685" width="22.33203125" style="30" customWidth="1"/>
    <col min="7686" max="7686" width="15.83203125" style="30" customWidth="1"/>
    <col min="7687" max="7687" width="15.33203125" style="30" customWidth="1"/>
    <col min="7688" max="7688" width="17.1640625" style="30" customWidth="1"/>
    <col min="7689" max="7689" width="17.83203125" style="30" bestFit="1" customWidth="1"/>
    <col min="7690" max="7936" width="12.83203125" style="30"/>
    <col min="7937" max="7937" width="4.6640625" style="30" customWidth="1"/>
    <col min="7938" max="7938" width="12.83203125" style="30"/>
    <col min="7939" max="7939" width="53.6640625" style="30" customWidth="1"/>
    <col min="7940" max="7940" width="18.6640625" style="30" customWidth="1"/>
    <col min="7941" max="7941" width="22.33203125" style="30" customWidth="1"/>
    <col min="7942" max="7942" width="15.83203125" style="30" customWidth="1"/>
    <col min="7943" max="7943" width="15.33203125" style="30" customWidth="1"/>
    <col min="7944" max="7944" width="17.1640625" style="30" customWidth="1"/>
    <col min="7945" max="7945" width="17.83203125" style="30" bestFit="1" customWidth="1"/>
    <col min="7946" max="8192" width="12.83203125" style="30"/>
    <col min="8193" max="8193" width="4.6640625" style="30" customWidth="1"/>
    <col min="8194" max="8194" width="12.83203125" style="30"/>
    <col min="8195" max="8195" width="53.6640625" style="30" customWidth="1"/>
    <col min="8196" max="8196" width="18.6640625" style="30" customWidth="1"/>
    <col min="8197" max="8197" width="22.33203125" style="30" customWidth="1"/>
    <col min="8198" max="8198" width="15.83203125" style="30" customWidth="1"/>
    <col min="8199" max="8199" width="15.33203125" style="30" customWidth="1"/>
    <col min="8200" max="8200" width="17.1640625" style="30" customWidth="1"/>
    <col min="8201" max="8201" width="17.83203125" style="30" bestFit="1" customWidth="1"/>
    <col min="8202" max="8448" width="12.83203125" style="30"/>
    <col min="8449" max="8449" width="4.6640625" style="30" customWidth="1"/>
    <col min="8450" max="8450" width="12.83203125" style="30"/>
    <col min="8451" max="8451" width="53.6640625" style="30" customWidth="1"/>
    <col min="8452" max="8452" width="18.6640625" style="30" customWidth="1"/>
    <col min="8453" max="8453" width="22.33203125" style="30" customWidth="1"/>
    <col min="8454" max="8454" width="15.83203125" style="30" customWidth="1"/>
    <col min="8455" max="8455" width="15.33203125" style="30" customWidth="1"/>
    <col min="8456" max="8456" width="17.1640625" style="30" customWidth="1"/>
    <col min="8457" max="8457" width="17.83203125" style="30" bestFit="1" customWidth="1"/>
    <col min="8458" max="8704" width="12.83203125" style="30"/>
    <col min="8705" max="8705" width="4.6640625" style="30" customWidth="1"/>
    <col min="8706" max="8706" width="12.83203125" style="30"/>
    <col min="8707" max="8707" width="53.6640625" style="30" customWidth="1"/>
    <col min="8708" max="8708" width="18.6640625" style="30" customWidth="1"/>
    <col min="8709" max="8709" width="22.33203125" style="30" customWidth="1"/>
    <col min="8710" max="8710" width="15.83203125" style="30" customWidth="1"/>
    <col min="8711" max="8711" width="15.33203125" style="30" customWidth="1"/>
    <col min="8712" max="8712" width="17.1640625" style="30" customWidth="1"/>
    <col min="8713" max="8713" width="17.83203125" style="30" bestFit="1" customWidth="1"/>
    <col min="8714" max="8960" width="12.83203125" style="30"/>
    <col min="8961" max="8961" width="4.6640625" style="30" customWidth="1"/>
    <col min="8962" max="8962" width="12.83203125" style="30"/>
    <col min="8963" max="8963" width="53.6640625" style="30" customWidth="1"/>
    <col min="8964" max="8964" width="18.6640625" style="30" customWidth="1"/>
    <col min="8965" max="8965" width="22.33203125" style="30" customWidth="1"/>
    <col min="8966" max="8966" width="15.83203125" style="30" customWidth="1"/>
    <col min="8967" max="8967" width="15.33203125" style="30" customWidth="1"/>
    <col min="8968" max="8968" width="17.1640625" style="30" customWidth="1"/>
    <col min="8969" max="8969" width="17.83203125" style="30" bestFit="1" customWidth="1"/>
    <col min="8970" max="9216" width="12.83203125" style="30"/>
    <col min="9217" max="9217" width="4.6640625" style="30" customWidth="1"/>
    <col min="9218" max="9218" width="12.83203125" style="30"/>
    <col min="9219" max="9219" width="53.6640625" style="30" customWidth="1"/>
    <col min="9220" max="9220" width="18.6640625" style="30" customWidth="1"/>
    <col min="9221" max="9221" width="22.33203125" style="30" customWidth="1"/>
    <col min="9222" max="9222" width="15.83203125" style="30" customWidth="1"/>
    <col min="9223" max="9223" width="15.33203125" style="30" customWidth="1"/>
    <col min="9224" max="9224" width="17.1640625" style="30" customWidth="1"/>
    <col min="9225" max="9225" width="17.83203125" style="30" bestFit="1" customWidth="1"/>
    <col min="9226" max="9472" width="12.83203125" style="30"/>
    <col min="9473" max="9473" width="4.6640625" style="30" customWidth="1"/>
    <col min="9474" max="9474" width="12.83203125" style="30"/>
    <col min="9475" max="9475" width="53.6640625" style="30" customWidth="1"/>
    <col min="9476" max="9476" width="18.6640625" style="30" customWidth="1"/>
    <col min="9477" max="9477" width="22.33203125" style="30" customWidth="1"/>
    <col min="9478" max="9478" width="15.83203125" style="30" customWidth="1"/>
    <col min="9479" max="9479" width="15.33203125" style="30" customWidth="1"/>
    <col min="9480" max="9480" width="17.1640625" style="30" customWidth="1"/>
    <col min="9481" max="9481" width="17.83203125" style="30" bestFit="1" customWidth="1"/>
    <col min="9482" max="9728" width="12.83203125" style="30"/>
    <col min="9729" max="9729" width="4.6640625" style="30" customWidth="1"/>
    <col min="9730" max="9730" width="12.83203125" style="30"/>
    <col min="9731" max="9731" width="53.6640625" style="30" customWidth="1"/>
    <col min="9732" max="9732" width="18.6640625" style="30" customWidth="1"/>
    <col min="9733" max="9733" width="22.33203125" style="30" customWidth="1"/>
    <col min="9734" max="9734" width="15.83203125" style="30" customWidth="1"/>
    <col min="9735" max="9735" width="15.33203125" style="30" customWidth="1"/>
    <col min="9736" max="9736" width="17.1640625" style="30" customWidth="1"/>
    <col min="9737" max="9737" width="17.83203125" style="30" bestFit="1" customWidth="1"/>
    <col min="9738" max="9984" width="12.83203125" style="30"/>
    <col min="9985" max="9985" width="4.6640625" style="30" customWidth="1"/>
    <col min="9986" max="9986" width="12.83203125" style="30"/>
    <col min="9987" max="9987" width="53.6640625" style="30" customWidth="1"/>
    <col min="9988" max="9988" width="18.6640625" style="30" customWidth="1"/>
    <col min="9989" max="9989" width="22.33203125" style="30" customWidth="1"/>
    <col min="9990" max="9990" width="15.83203125" style="30" customWidth="1"/>
    <col min="9991" max="9991" width="15.33203125" style="30" customWidth="1"/>
    <col min="9992" max="9992" width="17.1640625" style="30" customWidth="1"/>
    <col min="9993" max="9993" width="17.83203125" style="30" bestFit="1" customWidth="1"/>
    <col min="9994" max="10240" width="12.83203125" style="30"/>
    <col min="10241" max="10241" width="4.6640625" style="30" customWidth="1"/>
    <col min="10242" max="10242" width="12.83203125" style="30"/>
    <col min="10243" max="10243" width="53.6640625" style="30" customWidth="1"/>
    <col min="10244" max="10244" width="18.6640625" style="30" customWidth="1"/>
    <col min="10245" max="10245" width="22.33203125" style="30" customWidth="1"/>
    <col min="10246" max="10246" width="15.83203125" style="30" customWidth="1"/>
    <col min="10247" max="10247" width="15.33203125" style="30" customWidth="1"/>
    <col min="10248" max="10248" width="17.1640625" style="30" customWidth="1"/>
    <col min="10249" max="10249" width="17.83203125" style="30" bestFit="1" customWidth="1"/>
    <col min="10250" max="10496" width="12.83203125" style="30"/>
    <col min="10497" max="10497" width="4.6640625" style="30" customWidth="1"/>
    <col min="10498" max="10498" width="12.83203125" style="30"/>
    <col min="10499" max="10499" width="53.6640625" style="30" customWidth="1"/>
    <col min="10500" max="10500" width="18.6640625" style="30" customWidth="1"/>
    <col min="10501" max="10501" width="22.33203125" style="30" customWidth="1"/>
    <col min="10502" max="10502" width="15.83203125" style="30" customWidth="1"/>
    <col min="10503" max="10503" width="15.33203125" style="30" customWidth="1"/>
    <col min="10504" max="10504" width="17.1640625" style="30" customWidth="1"/>
    <col min="10505" max="10505" width="17.83203125" style="30" bestFit="1" customWidth="1"/>
    <col min="10506" max="10752" width="12.83203125" style="30"/>
    <col min="10753" max="10753" width="4.6640625" style="30" customWidth="1"/>
    <col min="10754" max="10754" width="12.83203125" style="30"/>
    <col min="10755" max="10755" width="53.6640625" style="30" customWidth="1"/>
    <col min="10756" max="10756" width="18.6640625" style="30" customWidth="1"/>
    <col min="10757" max="10757" width="22.33203125" style="30" customWidth="1"/>
    <col min="10758" max="10758" width="15.83203125" style="30" customWidth="1"/>
    <col min="10759" max="10759" width="15.33203125" style="30" customWidth="1"/>
    <col min="10760" max="10760" width="17.1640625" style="30" customWidth="1"/>
    <col min="10761" max="10761" width="17.83203125" style="30" bestFit="1" customWidth="1"/>
    <col min="10762" max="11008" width="12.83203125" style="30"/>
    <col min="11009" max="11009" width="4.6640625" style="30" customWidth="1"/>
    <col min="11010" max="11010" width="12.83203125" style="30"/>
    <col min="11011" max="11011" width="53.6640625" style="30" customWidth="1"/>
    <col min="11012" max="11012" width="18.6640625" style="30" customWidth="1"/>
    <col min="11013" max="11013" width="22.33203125" style="30" customWidth="1"/>
    <col min="11014" max="11014" width="15.83203125" style="30" customWidth="1"/>
    <col min="11015" max="11015" width="15.33203125" style="30" customWidth="1"/>
    <col min="11016" max="11016" width="17.1640625" style="30" customWidth="1"/>
    <col min="11017" max="11017" width="17.83203125" style="30" bestFit="1" customWidth="1"/>
    <col min="11018" max="11264" width="12.83203125" style="30"/>
    <col min="11265" max="11265" width="4.6640625" style="30" customWidth="1"/>
    <col min="11266" max="11266" width="12.83203125" style="30"/>
    <col min="11267" max="11267" width="53.6640625" style="30" customWidth="1"/>
    <col min="11268" max="11268" width="18.6640625" style="30" customWidth="1"/>
    <col min="11269" max="11269" width="22.33203125" style="30" customWidth="1"/>
    <col min="11270" max="11270" width="15.83203125" style="30" customWidth="1"/>
    <col min="11271" max="11271" width="15.33203125" style="30" customWidth="1"/>
    <col min="11272" max="11272" width="17.1640625" style="30" customWidth="1"/>
    <col min="11273" max="11273" width="17.83203125" style="30" bestFit="1" customWidth="1"/>
    <col min="11274" max="11520" width="12.83203125" style="30"/>
    <col min="11521" max="11521" width="4.6640625" style="30" customWidth="1"/>
    <col min="11522" max="11522" width="12.83203125" style="30"/>
    <col min="11523" max="11523" width="53.6640625" style="30" customWidth="1"/>
    <col min="11524" max="11524" width="18.6640625" style="30" customWidth="1"/>
    <col min="11525" max="11525" width="22.33203125" style="30" customWidth="1"/>
    <col min="11526" max="11526" width="15.83203125" style="30" customWidth="1"/>
    <col min="11527" max="11527" width="15.33203125" style="30" customWidth="1"/>
    <col min="11528" max="11528" width="17.1640625" style="30" customWidth="1"/>
    <col min="11529" max="11529" width="17.83203125" style="30" bestFit="1" customWidth="1"/>
    <col min="11530" max="11776" width="12.83203125" style="30"/>
    <col min="11777" max="11777" width="4.6640625" style="30" customWidth="1"/>
    <col min="11778" max="11778" width="12.83203125" style="30"/>
    <col min="11779" max="11779" width="53.6640625" style="30" customWidth="1"/>
    <col min="11780" max="11780" width="18.6640625" style="30" customWidth="1"/>
    <col min="11781" max="11781" width="22.33203125" style="30" customWidth="1"/>
    <col min="11782" max="11782" width="15.83203125" style="30" customWidth="1"/>
    <col min="11783" max="11783" width="15.33203125" style="30" customWidth="1"/>
    <col min="11784" max="11784" width="17.1640625" style="30" customWidth="1"/>
    <col min="11785" max="11785" width="17.83203125" style="30" bestFit="1" customWidth="1"/>
    <col min="11786" max="12032" width="12.83203125" style="30"/>
    <col min="12033" max="12033" width="4.6640625" style="30" customWidth="1"/>
    <col min="12034" max="12034" width="12.83203125" style="30"/>
    <col min="12035" max="12035" width="53.6640625" style="30" customWidth="1"/>
    <col min="12036" max="12036" width="18.6640625" style="30" customWidth="1"/>
    <col min="12037" max="12037" width="22.33203125" style="30" customWidth="1"/>
    <col min="12038" max="12038" width="15.83203125" style="30" customWidth="1"/>
    <col min="12039" max="12039" width="15.33203125" style="30" customWidth="1"/>
    <col min="12040" max="12040" width="17.1640625" style="30" customWidth="1"/>
    <col min="12041" max="12041" width="17.83203125" style="30" bestFit="1" customWidth="1"/>
    <col min="12042" max="12288" width="12.83203125" style="30"/>
    <col min="12289" max="12289" width="4.6640625" style="30" customWidth="1"/>
    <col min="12290" max="12290" width="12.83203125" style="30"/>
    <col min="12291" max="12291" width="53.6640625" style="30" customWidth="1"/>
    <col min="12292" max="12292" width="18.6640625" style="30" customWidth="1"/>
    <col min="12293" max="12293" width="22.33203125" style="30" customWidth="1"/>
    <col min="12294" max="12294" width="15.83203125" style="30" customWidth="1"/>
    <col min="12295" max="12295" width="15.33203125" style="30" customWidth="1"/>
    <col min="12296" max="12296" width="17.1640625" style="30" customWidth="1"/>
    <col min="12297" max="12297" width="17.83203125" style="30" bestFit="1" customWidth="1"/>
    <col min="12298" max="12544" width="12.83203125" style="30"/>
    <col min="12545" max="12545" width="4.6640625" style="30" customWidth="1"/>
    <col min="12546" max="12546" width="12.83203125" style="30"/>
    <col min="12547" max="12547" width="53.6640625" style="30" customWidth="1"/>
    <col min="12548" max="12548" width="18.6640625" style="30" customWidth="1"/>
    <col min="12549" max="12549" width="22.33203125" style="30" customWidth="1"/>
    <col min="12550" max="12550" width="15.83203125" style="30" customWidth="1"/>
    <col min="12551" max="12551" width="15.33203125" style="30" customWidth="1"/>
    <col min="12552" max="12552" width="17.1640625" style="30" customWidth="1"/>
    <col min="12553" max="12553" width="17.83203125" style="30" bestFit="1" customWidth="1"/>
    <col min="12554" max="12800" width="12.83203125" style="30"/>
    <col min="12801" max="12801" width="4.6640625" style="30" customWidth="1"/>
    <col min="12802" max="12802" width="12.83203125" style="30"/>
    <col min="12803" max="12803" width="53.6640625" style="30" customWidth="1"/>
    <col min="12804" max="12804" width="18.6640625" style="30" customWidth="1"/>
    <col min="12805" max="12805" width="22.33203125" style="30" customWidth="1"/>
    <col min="12806" max="12806" width="15.83203125" style="30" customWidth="1"/>
    <col min="12807" max="12807" width="15.33203125" style="30" customWidth="1"/>
    <col min="12808" max="12808" width="17.1640625" style="30" customWidth="1"/>
    <col min="12809" max="12809" width="17.83203125" style="30" bestFit="1" customWidth="1"/>
    <col min="12810" max="13056" width="12.83203125" style="30"/>
    <col min="13057" max="13057" width="4.6640625" style="30" customWidth="1"/>
    <col min="13058" max="13058" width="12.83203125" style="30"/>
    <col min="13059" max="13059" width="53.6640625" style="30" customWidth="1"/>
    <col min="13060" max="13060" width="18.6640625" style="30" customWidth="1"/>
    <col min="13061" max="13061" width="22.33203125" style="30" customWidth="1"/>
    <col min="13062" max="13062" width="15.83203125" style="30" customWidth="1"/>
    <col min="13063" max="13063" width="15.33203125" style="30" customWidth="1"/>
    <col min="13064" max="13064" width="17.1640625" style="30" customWidth="1"/>
    <col min="13065" max="13065" width="17.83203125" style="30" bestFit="1" customWidth="1"/>
    <col min="13066" max="13312" width="12.83203125" style="30"/>
    <col min="13313" max="13313" width="4.6640625" style="30" customWidth="1"/>
    <col min="13314" max="13314" width="12.83203125" style="30"/>
    <col min="13315" max="13315" width="53.6640625" style="30" customWidth="1"/>
    <col min="13316" max="13316" width="18.6640625" style="30" customWidth="1"/>
    <col min="13317" max="13317" width="22.33203125" style="30" customWidth="1"/>
    <col min="13318" max="13318" width="15.83203125" style="30" customWidth="1"/>
    <col min="13319" max="13319" width="15.33203125" style="30" customWidth="1"/>
    <col min="13320" max="13320" width="17.1640625" style="30" customWidth="1"/>
    <col min="13321" max="13321" width="17.83203125" style="30" bestFit="1" customWidth="1"/>
    <col min="13322" max="13568" width="12.83203125" style="30"/>
    <col min="13569" max="13569" width="4.6640625" style="30" customWidth="1"/>
    <col min="13570" max="13570" width="12.83203125" style="30"/>
    <col min="13571" max="13571" width="53.6640625" style="30" customWidth="1"/>
    <col min="13572" max="13572" width="18.6640625" style="30" customWidth="1"/>
    <col min="13573" max="13573" width="22.33203125" style="30" customWidth="1"/>
    <col min="13574" max="13574" width="15.83203125" style="30" customWidth="1"/>
    <col min="13575" max="13575" width="15.33203125" style="30" customWidth="1"/>
    <col min="13576" max="13576" width="17.1640625" style="30" customWidth="1"/>
    <col min="13577" max="13577" width="17.83203125" style="30" bestFit="1" customWidth="1"/>
    <col min="13578" max="13824" width="12.83203125" style="30"/>
    <col min="13825" max="13825" width="4.6640625" style="30" customWidth="1"/>
    <col min="13826" max="13826" width="12.83203125" style="30"/>
    <col min="13827" max="13827" width="53.6640625" style="30" customWidth="1"/>
    <col min="13828" max="13828" width="18.6640625" style="30" customWidth="1"/>
    <col min="13829" max="13829" width="22.33203125" style="30" customWidth="1"/>
    <col min="13830" max="13830" width="15.83203125" style="30" customWidth="1"/>
    <col min="13831" max="13831" width="15.33203125" style="30" customWidth="1"/>
    <col min="13832" max="13832" width="17.1640625" style="30" customWidth="1"/>
    <col min="13833" max="13833" width="17.83203125" style="30" bestFit="1" customWidth="1"/>
    <col min="13834" max="14080" width="12.83203125" style="30"/>
    <col min="14081" max="14081" width="4.6640625" style="30" customWidth="1"/>
    <col min="14082" max="14082" width="12.83203125" style="30"/>
    <col min="14083" max="14083" width="53.6640625" style="30" customWidth="1"/>
    <col min="14084" max="14084" width="18.6640625" style="30" customWidth="1"/>
    <col min="14085" max="14085" width="22.33203125" style="30" customWidth="1"/>
    <col min="14086" max="14086" width="15.83203125" style="30" customWidth="1"/>
    <col min="14087" max="14087" width="15.33203125" style="30" customWidth="1"/>
    <col min="14088" max="14088" width="17.1640625" style="30" customWidth="1"/>
    <col min="14089" max="14089" width="17.83203125" style="30" bestFit="1" customWidth="1"/>
    <col min="14090" max="14336" width="12.83203125" style="30"/>
    <col min="14337" max="14337" width="4.6640625" style="30" customWidth="1"/>
    <col min="14338" max="14338" width="12.83203125" style="30"/>
    <col min="14339" max="14339" width="53.6640625" style="30" customWidth="1"/>
    <col min="14340" max="14340" width="18.6640625" style="30" customWidth="1"/>
    <col min="14341" max="14341" width="22.33203125" style="30" customWidth="1"/>
    <col min="14342" max="14342" width="15.83203125" style="30" customWidth="1"/>
    <col min="14343" max="14343" width="15.33203125" style="30" customWidth="1"/>
    <col min="14344" max="14344" width="17.1640625" style="30" customWidth="1"/>
    <col min="14345" max="14345" width="17.83203125" style="30" bestFit="1" customWidth="1"/>
    <col min="14346" max="14592" width="12.83203125" style="30"/>
    <col min="14593" max="14593" width="4.6640625" style="30" customWidth="1"/>
    <col min="14594" max="14594" width="12.83203125" style="30"/>
    <col min="14595" max="14595" width="53.6640625" style="30" customWidth="1"/>
    <col min="14596" max="14596" width="18.6640625" style="30" customWidth="1"/>
    <col min="14597" max="14597" width="22.33203125" style="30" customWidth="1"/>
    <col min="14598" max="14598" width="15.83203125" style="30" customWidth="1"/>
    <col min="14599" max="14599" width="15.33203125" style="30" customWidth="1"/>
    <col min="14600" max="14600" width="17.1640625" style="30" customWidth="1"/>
    <col min="14601" max="14601" width="17.83203125" style="30" bestFit="1" customWidth="1"/>
    <col min="14602" max="14848" width="12.83203125" style="30"/>
    <col min="14849" max="14849" width="4.6640625" style="30" customWidth="1"/>
    <col min="14850" max="14850" width="12.83203125" style="30"/>
    <col min="14851" max="14851" width="53.6640625" style="30" customWidth="1"/>
    <col min="14852" max="14852" width="18.6640625" style="30" customWidth="1"/>
    <col min="14853" max="14853" width="22.33203125" style="30" customWidth="1"/>
    <col min="14854" max="14854" width="15.83203125" style="30" customWidth="1"/>
    <col min="14855" max="14855" width="15.33203125" style="30" customWidth="1"/>
    <col min="14856" max="14856" width="17.1640625" style="30" customWidth="1"/>
    <col min="14857" max="14857" width="17.83203125" style="30" bestFit="1" customWidth="1"/>
    <col min="14858" max="15104" width="12.83203125" style="30"/>
    <col min="15105" max="15105" width="4.6640625" style="30" customWidth="1"/>
    <col min="15106" max="15106" width="12.83203125" style="30"/>
    <col min="15107" max="15107" width="53.6640625" style="30" customWidth="1"/>
    <col min="15108" max="15108" width="18.6640625" style="30" customWidth="1"/>
    <col min="15109" max="15109" width="22.33203125" style="30" customWidth="1"/>
    <col min="15110" max="15110" width="15.83203125" style="30" customWidth="1"/>
    <col min="15111" max="15111" width="15.33203125" style="30" customWidth="1"/>
    <col min="15112" max="15112" width="17.1640625" style="30" customWidth="1"/>
    <col min="15113" max="15113" width="17.83203125" style="30" bestFit="1" customWidth="1"/>
    <col min="15114" max="15360" width="12.83203125" style="30"/>
    <col min="15361" max="15361" width="4.6640625" style="30" customWidth="1"/>
    <col min="15362" max="15362" width="12.83203125" style="30"/>
    <col min="15363" max="15363" width="53.6640625" style="30" customWidth="1"/>
    <col min="15364" max="15364" width="18.6640625" style="30" customWidth="1"/>
    <col min="15365" max="15365" width="22.33203125" style="30" customWidth="1"/>
    <col min="15366" max="15366" width="15.83203125" style="30" customWidth="1"/>
    <col min="15367" max="15367" width="15.33203125" style="30" customWidth="1"/>
    <col min="15368" max="15368" width="17.1640625" style="30" customWidth="1"/>
    <col min="15369" max="15369" width="17.83203125" style="30" bestFit="1" customWidth="1"/>
    <col min="15370" max="15616" width="12.83203125" style="30"/>
    <col min="15617" max="15617" width="4.6640625" style="30" customWidth="1"/>
    <col min="15618" max="15618" width="12.83203125" style="30"/>
    <col min="15619" max="15619" width="53.6640625" style="30" customWidth="1"/>
    <col min="15620" max="15620" width="18.6640625" style="30" customWidth="1"/>
    <col min="15621" max="15621" width="22.33203125" style="30" customWidth="1"/>
    <col min="15622" max="15622" width="15.83203125" style="30" customWidth="1"/>
    <col min="15623" max="15623" width="15.33203125" style="30" customWidth="1"/>
    <col min="15624" max="15624" width="17.1640625" style="30" customWidth="1"/>
    <col min="15625" max="15625" width="17.83203125" style="30" bestFit="1" customWidth="1"/>
    <col min="15626" max="15872" width="12.83203125" style="30"/>
    <col min="15873" max="15873" width="4.6640625" style="30" customWidth="1"/>
    <col min="15874" max="15874" width="12.83203125" style="30"/>
    <col min="15875" max="15875" width="53.6640625" style="30" customWidth="1"/>
    <col min="15876" max="15876" width="18.6640625" style="30" customWidth="1"/>
    <col min="15877" max="15877" width="22.33203125" style="30" customWidth="1"/>
    <col min="15878" max="15878" width="15.83203125" style="30" customWidth="1"/>
    <col min="15879" max="15879" width="15.33203125" style="30" customWidth="1"/>
    <col min="15880" max="15880" width="17.1640625" style="30" customWidth="1"/>
    <col min="15881" max="15881" width="17.83203125" style="30" bestFit="1" customWidth="1"/>
    <col min="15882" max="16128" width="12.83203125" style="30"/>
    <col min="16129" max="16129" width="4.6640625" style="30" customWidth="1"/>
    <col min="16130" max="16130" width="12.83203125" style="30"/>
    <col min="16131" max="16131" width="53.6640625" style="30" customWidth="1"/>
    <col min="16132" max="16132" width="18.6640625" style="30" customWidth="1"/>
    <col min="16133" max="16133" width="22.33203125" style="30" customWidth="1"/>
    <col min="16134" max="16134" width="15.83203125" style="30" customWidth="1"/>
    <col min="16135" max="16135" width="15.33203125" style="30" customWidth="1"/>
    <col min="16136" max="16136" width="17.1640625" style="30" customWidth="1"/>
    <col min="16137" max="16137" width="17.83203125" style="30" bestFit="1" customWidth="1"/>
    <col min="16138" max="16384" width="12.83203125" style="30"/>
  </cols>
  <sheetData>
    <row r="1" spans="2:9" ht="13.5" thickBot="1" x14ac:dyDescent="0.25"/>
    <row r="2" spans="2:9" x14ac:dyDescent="0.2">
      <c r="B2" s="31" t="s">
        <v>14</v>
      </c>
      <c r="C2" s="32"/>
      <c r="D2" s="32"/>
      <c r="E2" s="32"/>
      <c r="F2" s="32"/>
      <c r="G2" s="32"/>
      <c r="H2" s="32"/>
      <c r="I2" s="33"/>
    </row>
    <row r="3" spans="2:9" x14ac:dyDescent="0.2">
      <c r="B3" s="34" t="s">
        <v>15</v>
      </c>
      <c r="C3" s="35"/>
      <c r="D3" s="35"/>
      <c r="E3" s="35"/>
      <c r="F3" s="35"/>
      <c r="G3" s="35"/>
      <c r="H3" s="35"/>
      <c r="I3" s="36"/>
    </row>
    <row r="4" spans="2:9" x14ac:dyDescent="0.2">
      <c r="B4" s="34" t="s">
        <v>16</v>
      </c>
      <c r="C4" s="35"/>
      <c r="D4" s="35"/>
      <c r="E4" s="35"/>
      <c r="F4" s="35"/>
      <c r="G4" s="35"/>
      <c r="H4" s="35"/>
      <c r="I4" s="36"/>
    </row>
    <row r="5" spans="2:9" x14ac:dyDescent="0.2">
      <c r="B5" s="34" t="s">
        <v>17</v>
      </c>
      <c r="C5" s="35"/>
      <c r="D5" s="35"/>
      <c r="E5" s="35"/>
      <c r="F5" s="35"/>
      <c r="G5" s="35"/>
      <c r="H5" s="35"/>
      <c r="I5" s="36"/>
    </row>
    <row r="6" spans="2:9" ht="13.5" thickBot="1" x14ac:dyDescent="0.25">
      <c r="B6" s="37" t="s">
        <v>18</v>
      </c>
      <c r="C6" s="38"/>
      <c r="D6" s="38"/>
      <c r="E6" s="38"/>
      <c r="F6" s="38"/>
      <c r="G6" s="38"/>
      <c r="H6" s="38"/>
      <c r="I6" s="39"/>
    </row>
    <row r="7" spans="2:9" ht="15.75" customHeight="1" x14ac:dyDescent="0.2">
      <c r="B7" s="31" t="s">
        <v>19</v>
      </c>
      <c r="C7" s="40"/>
      <c r="D7" s="31" t="s">
        <v>20</v>
      </c>
      <c r="E7" s="32"/>
      <c r="F7" s="32"/>
      <c r="G7" s="32"/>
      <c r="H7" s="40"/>
      <c r="I7" s="41" t="s">
        <v>21</v>
      </c>
    </row>
    <row r="8" spans="2:9" ht="15" customHeight="1" thickBot="1" x14ac:dyDescent="0.25">
      <c r="B8" s="34"/>
      <c r="C8" s="42"/>
      <c r="D8" s="37"/>
      <c r="E8" s="38"/>
      <c r="F8" s="38"/>
      <c r="G8" s="38"/>
      <c r="H8" s="43"/>
      <c r="I8" s="44"/>
    </row>
    <row r="9" spans="2:9" ht="26.25" thickBot="1" x14ac:dyDescent="0.25">
      <c r="B9" s="37"/>
      <c r="C9" s="43"/>
      <c r="D9" s="45" t="s">
        <v>22</v>
      </c>
      <c r="E9" s="46" t="s">
        <v>23</v>
      </c>
      <c r="F9" s="45" t="s">
        <v>24</v>
      </c>
      <c r="G9" s="45" t="s">
        <v>25</v>
      </c>
      <c r="H9" s="45" t="s">
        <v>26</v>
      </c>
      <c r="I9" s="47"/>
    </row>
    <row r="10" spans="2:9" x14ac:dyDescent="0.2">
      <c r="B10" s="48" t="s">
        <v>27</v>
      </c>
      <c r="C10" s="49"/>
      <c r="D10" s="50">
        <f t="shared" ref="D10:I10" si="0">D11+D19+D29+D39+D49+D59+D72+D76+D63</f>
        <v>1243313548.8899999</v>
      </c>
      <c r="E10" s="50">
        <f t="shared" si="0"/>
        <v>66984598.079999998</v>
      </c>
      <c r="F10" s="50">
        <f t="shared" si="0"/>
        <v>1310298146.97</v>
      </c>
      <c r="G10" s="50">
        <f t="shared" si="0"/>
        <v>733622698</v>
      </c>
      <c r="H10" s="50">
        <f t="shared" si="0"/>
        <v>732366438.57999992</v>
      </c>
      <c r="I10" s="50">
        <f t="shared" si="0"/>
        <v>576675448.97000003</v>
      </c>
    </row>
    <row r="11" spans="2:9" x14ac:dyDescent="0.2">
      <c r="B11" s="51" t="s">
        <v>28</v>
      </c>
      <c r="C11" s="52"/>
      <c r="D11" s="53">
        <f t="shared" ref="D11:I11" si="1">SUM(D12:D18)</f>
        <v>761535809.70000005</v>
      </c>
      <c r="E11" s="53">
        <f t="shared" si="1"/>
        <v>16100000</v>
      </c>
      <c r="F11" s="53">
        <f t="shared" si="1"/>
        <v>777635809.70000005</v>
      </c>
      <c r="G11" s="53">
        <f t="shared" si="1"/>
        <v>434930184.85999995</v>
      </c>
      <c r="H11" s="53">
        <f t="shared" si="1"/>
        <v>434930184.85999995</v>
      </c>
      <c r="I11" s="53">
        <f t="shared" si="1"/>
        <v>342705624.83999997</v>
      </c>
    </row>
    <row r="12" spans="2:9" x14ac:dyDescent="0.2">
      <c r="B12" s="54" t="s">
        <v>29</v>
      </c>
      <c r="C12" s="55"/>
      <c r="D12" s="53">
        <v>270920590.25</v>
      </c>
      <c r="E12" s="56">
        <v>51863</v>
      </c>
      <c r="F12" s="56">
        <f>D12+E12</f>
        <v>270972453.25</v>
      </c>
      <c r="G12" s="56">
        <v>176361462.34</v>
      </c>
      <c r="H12" s="56">
        <v>176361462.34</v>
      </c>
      <c r="I12" s="56">
        <f>F12-G12</f>
        <v>94610990.909999996</v>
      </c>
    </row>
    <row r="13" spans="2:9" x14ac:dyDescent="0.2">
      <c r="B13" s="54" t="s">
        <v>30</v>
      </c>
      <c r="C13" s="55"/>
      <c r="D13" s="53">
        <v>38095643.82</v>
      </c>
      <c r="E13" s="56">
        <v>4400000</v>
      </c>
      <c r="F13" s="56">
        <f t="shared" ref="F13:F18" si="2">D13+E13</f>
        <v>42495643.82</v>
      </c>
      <c r="G13" s="56">
        <v>27730330.960000001</v>
      </c>
      <c r="H13" s="56">
        <v>27730330.960000001</v>
      </c>
      <c r="I13" s="56">
        <f t="shared" ref="I13:I18" si="3">F13-G13</f>
        <v>14765312.859999999</v>
      </c>
    </row>
    <row r="14" spans="2:9" x14ac:dyDescent="0.2">
      <c r="B14" s="54" t="s">
        <v>31</v>
      </c>
      <c r="C14" s="55"/>
      <c r="D14" s="53">
        <v>182194692.30000001</v>
      </c>
      <c r="E14" s="56">
        <v>-5925906</v>
      </c>
      <c r="F14" s="56">
        <f t="shared" si="2"/>
        <v>176268786.30000001</v>
      </c>
      <c r="G14" s="56">
        <v>63473458.68</v>
      </c>
      <c r="H14" s="56">
        <v>63473458.68</v>
      </c>
      <c r="I14" s="56">
        <f t="shared" si="3"/>
        <v>112795327.62</v>
      </c>
    </row>
    <row r="15" spans="2:9" x14ac:dyDescent="0.2">
      <c r="B15" s="54" t="s">
        <v>32</v>
      </c>
      <c r="C15" s="55"/>
      <c r="D15" s="53">
        <v>35110518</v>
      </c>
      <c r="E15" s="56">
        <v>21706143</v>
      </c>
      <c r="F15" s="56">
        <f t="shared" si="2"/>
        <v>56816661</v>
      </c>
      <c r="G15" s="56">
        <v>28236560.34</v>
      </c>
      <c r="H15" s="56">
        <v>28236560.34</v>
      </c>
      <c r="I15" s="56">
        <f t="shared" si="3"/>
        <v>28580100.66</v>
      </c>
    </row>
    <row r="16" spans="2:9" x14ac:dyDescent="0.2">
      <c r="B16" s="54" t="s">
        <v>33</v>
      </c>
      <c r="C16" s="55"/>
      <c r="D16" s="53">
        <v>233305211.97</v>
      </c>
      <c r="E16" s="56">
        <v>-4162959.48</v>
      </c>
      <c r="F16" s="56">
        <f t="shared" si="2"/>
        <v>229142252.49000001</v>
      </c>
      <c r="G16" s="56">
        <v>138908963.22</v>
      </c>
      <c r="H16" s="56">
        <v>138908963.22</v>
      </c>
      <c r="I16" s="56">
        <f t="shared" si="3"/>
        <v>90233289.270000011</v>
      </c>
    </row>
    <row r="17" spans="2:9" x14ac:dyDescent="0.2">
      <c r="B17" s="54" t="s">
        <v>34</v>
      </c>
      <c r="C17" s="55"/>
      <c r="D17" s="53"/>
      <c r="E17" s="56"/>
      <c r="F17" s="56">
        <f t="shared" si="2"/>
        <v>0</v>
      </c>
      <c r="G17" s="56"/>
      <c r="H17" s="56"/>
      <c r="I17" s="56">
        <f t="shared" si="3"/>
        <v>0</v>
      </c>
    </row>
    <row r="18" spans="2:9" x14ac:dyDescent="0.2">
      <c r="B18" s="54" t="s">
        <v>35</v>
      </c>
      <c r="C18" s="55"/>
      <c r="D18" s="53">
        <v>1909153.36</v>
      </c>
      <c r="E18" s="56">
        <v>30859.48</v>
      </c>
      <c r="F18" s="56">
        <f t="shared" si="2"/>
        <v>1940012.84</v>
      </c>
      <c r="G18" s="56">
        <v>219409.32</v>
      </c>
      <c r="H18" s="56">
        <v>219409.32</v>
      </c>
      <c r="I18" s="56">
        <f t="shared" si="3"/>
        <v>1720603.52</v>
      </c>
    </row>
    <row r="19" spans="2:9" x14ac:dyDescent="0.2">
      <c r="B19" s="51" t="s">
        <v>36</v>
      </c>
      <c r="C19" s="52"/>
      <c r="D19" s="53">
        <f t="shared" ref="D19:I19" si="4">SUM(D20:D28)</f>
        <v>62948268.509999998</v>
      </c>
      <c r="E19" s="53">
        <f t="shared" si="4"/>
        <v>-886702.87999999989</v>
      </c>
      <c r="F19" s="53">
        <f t="shared" si="4"/>
        <v>62061565.629999995</v>
      </c>
      <c r="G19" s="53">
        <f t="shared" si="4"/>
        <v>35980252.869999997</v>
      </c>
      <c r="H19" s="53">
        <f t="shared" si="4"/>
        <v>35676664.769999996</v>
      </c>
      <c r="I19" s="53">
        <f t="shared" si="4"/>
        <v>26081312.759999994</v>
      </c>
    </row>
    <row r="20" spans="2:9" x14ac:dyDescent="0.2">
      <c r="B20" s="54" t="s">
        <v>37</v>
      </c>
      <c r="C20" s="55"/>
      <c r="D20" s="53">
        <v>4691601.83</v>
      </c>
      <c r="E20" s="56">
        <v>-1336014.3799999999</v>
      </c>
      <c r="F20" s="53">
        <f t="shared" ref="F20:F28" si="5">D20+E20</f>
        <v>3355587.45</v>
      </c>
      <c r="G20" s="56">
        <v>657191.91</v>
      </c>
      <c r="H20" s="56">
        <v>657191.91</v>
      </c>
      <c r="I20" s="56">
        <f>F20-G20</f>
        <v>2698395.54</v>
      </c>
    </row>
    <row r="21" spans="2:9" x14ac:dyDescent="0.2">
      <c r="B21" s="54" t="s">
        <v>38</v>
      </c>
      <c r="C21" s="55"/>
      <c r="D21" s="53">
        <v>267365.23</v>
      </c>
      <c r="E21" s="56">
        <v>15420</v>
      </c>
      <c r="F21" s="53">
        <f t="shared" si="5"/>
        <v>282785.23</v>
      </c>
      <c r="G21" s="56">
        <v>196227.9</v>
      </c>
      <c r="H21" s="56">
        <v>196227.9</v>
      </c>
      <c r="I21" s="56">
        <f t="shared" ref="I21:I83" si="6">F21-G21</f>
        <v>86557.329999999987</v>
      </c>
    </row>
    <row r="22" spans="2:9" x14ac:dyDescent="0.2">
      <c r="B22" s="54" t="s">
        <v>39</v>
      </c>
      <c r="C22" s="55"/>
      <c r="D22" s="53">
        <v>133146.68</v>
      </c>
      <c r="E22" s="56">
        <v>191038.58</v>
      </c>
      <c r="F22" s="53">
        <f t="shared" si="5"/>
        <v>324185.26</v>
      </c>
      <c r="G22" s="56">
        <v>87840.82</v>
      </c>
      <c r="H22" s="56">
        <v>87840.82</v>
      </c>
      <c r="I22" s="56">
        <f t="shared" si="6"/>
        <v>236344.44</v>
      </c>
    </row>
    <row r="23" spans="2:9" x14ac:dyDescent="0.2">
      <c r="B23" s="54" t="s">
        <v>40</v>
      </c>
      <c r="C23" s="55"/>
      <c r="D23" s="53">
        <v>5077267.54</v>
      </c>
      <c r="E23" s="56">
        <v>1960451.76</v>
      </c>
      <c r="F23" s="53">
        <f t="shared" si="5"/>
        <v>7037719.2999999998</v>
      </c>
      <c r="G23" s="56">
        <v>2723596.88</v>
      </c>
      <c r="H23" s="56">
        <v>2723597.12</v>
      </c>
      <c r="I23" s="56">
        <f t="shared" si="6"/>
        <v>4314122.42</v>
      </c>
    </row>
    <row r="24" spans="2:9" x14ac:dyDescent="0.2">
      <c r="B24" s="54" t="s">
        <v>41</v>
      </c>
      <c r="C24" s="55"/>
      <c r="D24" s="53">
        <v>284197.7</v>
      </c>
      <c r="E24" s="56">
        <v>2014450</v>
      </c>
      <c r="F24" s="53">
        <f t="shared" si="5"/>
        <v>2298647.7000000002</v>
      </c>
      <c r="G24" s="56">
        <v>784134.7</v>
      </c>
      <c r="H24" s="56">
        <v>784134.7</v>
      </c>
      <c r="I24" s="56">
        <f t="shared" si="6"/>
        <v>1514513.0000000002</v>
      </c>
    </row>
    <row r="25" spans="2:9" x14ac:dyDescent="0.2">
      <c r="B25" s="54" t="s">
        <v>42</v>
      </c>
      <c r="C25" s="55"/>
      <c r="D25" s="53">
        <v>46610229.899999999</v>
      </c>
      <c r="E25" s="56">
        <v>-4164268.88</v>
      </c>
      <c r="F25" s="53">
        <f t="shared" si="5"/>
        <v>42445961.019999996</v>
      </c>
      <c r="G25" s="56">
        <v>29083310.77</v>
      </c>
      <c r="H25" s="56">
        <v>28785186.329999998</v>
      </c>
      <c r="I25" s="56">
        <f t="shared" si="6"/>
        <v>13362650.249999996</v>
      </c>
    </row>
    <row r="26" spans="2:9" x14ac:dyDescent="0.2">
      <c r="B26" s="54" t="s">
        <v>43</v>
      </c>
      <c r="C26" s="55"/>
      <c r="D26" s="53">
        <v>1238848.1100000001</v>
      </c>
      <c r="E26" s="56">
        <v>-243035</v>
      </c>
      <c r="F26" s="53">
        <f t="shared" si="5"/>
        <v>995813.1100000001</v>
      </c>
      <c r="G26" s="56">
        <v>185530.39</v>
      </c>
      <c r="H26" s="56">
        <v>185530.39</v>
      </c>
      <c r="I26" s="56">
        <f t="shared" si="6"/>
        <v>810282.72000000009</v>
      </c>
    </row>
    <row r="27" spans="2:9" x14ac:dyDescent="0.2">
      <c r="B27" s="54" t="s">
        <v>44</v>
      </c>
      <c r="C27" s="55"/>
      <c r="D27" s="53">
        <v>39735.699999999997</v>
      </c>
      <c r="E27" s="56">
        <v>0</v>
      </c>
      <c r="F27" s="53">
        <f t="shared" si="5"/>
        <v>39735.699999999997</v>
      </c>
      <c r="G27" s="56">
        <v>5160.6400000000003</v>
      </c>
      <c r="H27" s="56">
        <v>5160.6400000000003</v>
      </c>
      <c r="I27" s="56">
        <f t="shared" si="6"/>
        <v>34575.06</v>
      </c>
    </row>
    <row r="28" spans="2:9" x14ac:dyDescent="0.2">
      <c r="B28" s="54" t="s">
        <v>45</v>
      </c>
      <c r="C28" s="55"/>
      <c r="D28" s="53">
        <v>4605875.82</v>
      </c>
      <c r="E28" s="56">
        <v>675255.04</v>
      </c>
      <c r="F28" s="53">
        <f t="shared" si="5"/>
        <v>5281130.8600000003</v>
      </c>
      <c r="G28" s="56">
        <v>2257258.86</v>
      </c>
      <c r="H28" s="56">
        <v>2251794.96</v>
      </c>
      <c r="I28" s="56">
        <f t="shared" si="6"/>
        <v>3023872.0000000005</v>
      </c>
    </row>
    <row r="29" spans="2:9" x14ac:dyDescent="0.2">
      <c r="B29" s="51" t="s">
        <v>46</v>
      </c>
      <c r="C29" s="52"/>
      <c r="D29" s="53">
        <f t="shared" ref="D29:I29" si="7">SUM(D30:D38)</f>
        <v>48723565.990000002</v>
      </c>
      <c r="E29" s="53">
        <f t="shared" si="7"/>
        <v>26454008.599999998</v>
      </c>
      <c r="F29" s="53">
        <f t="shared" si="7"/>
        <v>75177574.590000004</v>
      </c>
      <c r="G29" s="53">
        <f t="shared" si="7"/>
        <v>37723150.460000001</v>
      </c>
      <c r="H29" s="53">
        <f t="shared" si="7"/>
        <v>36770479.140000001</v>
      </c>
      <c r="I29" s="53">
        <f t="shared" si="7"/>
        <v>37454424.130000003</v>
      </c>
    </row>
    <row r="30" spans="2:9" x14ac:dyDescent="0.2">
      <c r="B30" s="54" t="s">
        <v>47</v>
      </c>
      <c r="C30" s="55"/>
      <c r="D30" s="53">
        <v>4047013.63</v>
      </c>
      <c r="E30" s="56">
        <v>-2521251.12</v>
      </c>
      <c r="F30" s="53">
        <f t="shared" ref="F30:F38" si="8">D30+E30</f>
        <v>1525762.5099999998</v>
      </c>
      <c r="G30" s="56">
        <v>1197932.6000000001</v>
      </c>
      <c r="H30" s="56">
        <v>1197932.6000000001</v>
      </c>
      <c r="I30" s="56">
        <f t="shared" si="6"/>
        <v>327829.90999999968</v>
      </c>
    </row>
    <row r="31" spans="2:9" x14ac:dyDescent="0.2">
      <c r="B31" s="54" t="s">
        <v>48</v>
      </c>
      <c r="C31" s="55"/>
      <c r="D31" s="53">
        <v>8139216.4000000004</v>
      </c>
      <c r="E31" s="56">
        <v>6394252.7199999997</v>
      </c>
      <c r="F31" s="53">
        <f t="shared" si="8"/>
        <v>14533469.120000001</v>
      </c>
      <c r="G31" s="56">
        <v>7935065.0499999998</v>
      </c>
      <c r="H31" s="56">
        <v>7438425.3300000001</v>
      </c>
      <c r="I31" s="56">
        <f t="shared" si="6"/>
        <v>6598404.0700000012</v>
      </c>
    </row>
    <row r="32" spans="2:9" x14ac:dyDescent="0.2">
      <c r="B32" s="54" t="s">
        <v>49</v>
      </c>
      <c r="C32" s="55"/>
      <c r="D32" s="53">
        <v>9489732.9399999995</v>
      </c>
      <c r="E32" s="56">
        <v>9276890.5999999996</v>
      </c>
      <c r="F32" s="53">
        <f t="shared" si="8"/>
        <v>18766623.539999999</v>
      </c>
      <c r="G32" s="56">
        <v>6185511.2999999998</v>
      </c>
      <c r="H32" s="56">
        <v>5932631.2999999998</v>
      </c>
      <c r="I32" s="56">
        <f t="shared" si="6"/>
        <v>12581112.239999998</v>
      </c>
    </row>
    <row r="33" spans="2:9" x14ac:dyDescent="0.2">
      <c r="B33" s="54" t="s">
        <v>50</v>
      </c>
      <c r="C33" s="55"/>
      <c r="D33" s="53">
        <v>8255911.0700000003</v>
      </c>
      <c r="E33" s="56">
        <v>3309042</v>
      </c>
      <c r="F33" s="53">
        <f t="shared" si="8"/>
        <v>11564953.07</v>
      </c>
      <c r="G33" s="56">
        <v>4781815.6500000004</v>
      </c>
      <c r="H33" s="56">
        <v>4781815.6500000004</v>
      </c>
      <c r="I33" s="56">
        <f t="shared" si="6"/>
        <v>6783137.4199999999</v>
      </c>
    </row>
    <row r="34" spans="2:9" x14ac:dyDescent="0.2">
      <c r="B34" s="54" t="s">
        <v>51</v>
      </c>
      <c r="C34" s="55"/>
      <c r="D34" s="53">
        <v>1128062.32</v>
      </c>
      <c r="E34" s="56">
        <v>282545</v>
      </c>
      <c r="F34" s="53">
        <f t="shared" si="8"/>
        <v>1410607.32</v>
      </c>
      <c r="G34" s="56">
        <v>656923.59</v>
      </c>
      <c r="H34" s="56">
        <v>626171.99</v>
      </c>
      <c r="I34" s="56">
        <f t="shared" si="6"/>
        <v>753683.7300000001</v>
      </c>
    </row>
    <row r="35" spans="2:9" x14ac:dyDescent="0.2">
      <c r="B35" s="54" t="s">
        <v>52</v>
      </c>
      <c r="C35" s="55"/>
      <c r="D35" s="53">
        <v>3178014.89</v>
      </c>
      <c r="E35" s="56">
        <v>1987547.4</v>
      </c>
      <c r="F35" s="53">
        <f t="shared" si="8"/>
        <v>5165562.29</v>
      </c>
      <c r="G35" s="56">
        <v>2451320</v>
      </c>
      <c r="H35" s="56">
        <v>2278920</v>
      </c>
      <c r="I35" s="56">
        <f t="shared" si="6"/>
        <v>2714242.29</v>
      </c>
    </row>
    <row r="36" spans="2:9" x14ac:dyDescent="0.2">
      <c r="B36" s="54" t="s">
        <v>53</v>
      </c>
      <c r="C36" s="55"/>
      <c r="D36" s="53">
        <v>1033748.88</v>
      </c>
      <c r="E36" s="56">
        <v>-192064</v>
      </c>
      <c r="F36" s="53">
        <f t="shared" si="8"/>
        <v>841684.88</v>
      </c>
      <c r="G36" s="56">
        <v>262774.67</v>
      </c>
      <c r="H36" s="56">
        <v>262774.67</v>
      </c>
      <c r="I36" s="56">
        <f t="shared" si="6"/>
        <v>578910.21</v>
      </c>
    </row>
    <row r="37" spans="2:9" x14ac:dyDescent="0.2">
      <c r="B37" s="54" t="s">
        <v>54</v>
      </c>
      <c r="C37" s="55"/>
      <c r="D37" s="53">
        <v>10868758.5</v>
      </c>
      <c r="E37" s="56">
        <v>-18300</v>
      </c>
      <c r="F37" s="53">
        <f t="shared" si="8"/>
        <v>10850458.5</v>
      </c>
      <c r="G37" s="56">
        <v>7895141.9299999997</v>
      </c>
      <c r="H37" s="56">
        <v>7895141.9299999997</v>
      </c>
      <c r="I37" s="56">
        <f t="shared" si="6"/>
        <v>2955316.5700000003</v>
      </c>
    </row>
    <row r="38" spans="2:9" x14ac:dyDescent="0.2">
      <c r="B38" s="54" t="s">
        <v>55</v>
      </c>
      <c r="C38" s="55"/>
      <c r="D38" s="53">
        <v>2583107.36</v>
      </c>
      <c r="E38" s="56">
        <v>7935346</v>
      </c>
      <c r="F38" s="53">
        <f t="shared" si="8"/>
        <v>10518453.359999999</v>
      </c>
      <c r="G38" s="56">
        <v>6356665.6699999999</v>
      </c>
      <c r="H38" s="56">
        <v>6356665.6699999999</v>
      </c>
      <c r="I38" s="56">
        <f t="shared" si="6"/>
        <v>4161787.6899999995</v>
      </c>
    </row>
    <row r="39" spans="2:9" ht="25.5" customHeight="1" x14ac:dyDescent="0.2">
      <c r="B39" s="57" t="s">
        <v>56</v>
      </c>
      <c r="C39" s="58"/>
      <c r="D39" s="53">
        <f t="shared" ref="D39:I39" si="9">SUM(D40:D48)</f>
        <v>236980654.78</v>
      </c>
      <c r="E39" s="53">
        <f t="shared" si="9"/>
        <v>21260000</v>
      </c>
      <c r="F39" s="53">
        <f>SUM(F40:F48)</f>
        <v>258240654.78</v>
      </c>
      <c r="G39" s="53">
        <f t="shared" si="9"/>
        <v>157836120.84</v>
      </c>
      <c r="H39" s="53">
        <f t="shared" si="9"/>
        <v>157836120.84</v>
      </c>
      <c r="I39" s="53">
        <f t="shared" si="9"/>
        <v>100404533.94</v>
      </c>
    </row>
    <row r="40" spans="2:9" x14ac:dyDescent="0.2">
      <c r="B40" s="54" t="s">
        <v>57</v>
      </c>
      <c r="C40" s="55"/>
      <c r="D40" s="53">
        <v>0</v>
      </c>
      <c r="E40" s="56">
        <v>7000000</v>
      </c>
      <c r="F40" s="53">
        <f>D40+E40</f>
        <v>7000000</v>
      </c>
      <c r="G40" s="56">
        <v>1488901</v>
      </c>
      <c r="H40" s="56">
        <v>1488901</v>
      </c>
      <c r="I40" s="56">
        <f t="shared" si="6"/>
        <v>5511099</v>
      </c>
    </row>
    <row r="41" spans="2:9" x14ac:dyDescent="0.2">
      <c r="B41" s="54" t="s">
        <v>58</v>
      </c>
      <c r="C41" s="55"/>
      <c r="D41" s="53"/>
      <c r="E41" s="56"/>
      <c r="F41" s="53">
        <f t="shared" ref="F41:F83" si="10">D41+E41</f>
        <v>0</v>
      </c>
      <c r="G41" s="56"/>
      <c r="H41" s="56"/>
      <c r="I41" s="56">
        <f t="shared" si="6"/>
        <v>0</v>
      </c>
    </row>
    <row r="42" spans="2:9" x14ac:dyDescent="0.2">
      <c r="B42" s="54" t="s">
        <v>59</v>
      </c>
      <c r="C42" s="55"/>
      <c r="D42" s="53">
        <v>34500000</v>
      </c>
      <c r="E42" s="56">
        <v>6760000</v>
      </c>
      <c r="F42" s="53">
        <f t="shared" si="10"/>
        <v>41260000</v>
      </c>
      <c r="G42" s="56">
        <v>29535001.140000001</v>
      </c>
      <c r="H42" s="56">
        <v>29535001.140000001</v>
      </c>
      <c r="I42" s="56">
        <f t="shared" si="6"/>
        <v>11724998.859999999</v>
      </c>
    </row>
    <row r="43" spans="2:9" x14ac:dyDescent="0.2">
      <c r="B43" s="54" t="s">
        <v>60</v>
      </c>
      <c r="C43" s="55"/>
      <c r="D43" s="53">
        <v>12200000</v>
      </c>
      <c r="E43" s="56">
        <v>7500000</v>
      </c>
      <c r="F43" s="53">
        <f t="shared" si="10"/>
        <v>19700000</v>
      </c>
      <c r="G43" s="56">
        <v>17905912.559999999</v>
      </c>
      <c r="H43" s="56">
        <v>17905912.559999999</v>
      </c>
      <c r="I43" s="56">
        <f t="shared" si="6"/>
        <v>1794087.4400000013</v>
      </c>
    </row>
    <row r="44" spans="2:9" x14ac:dyDescent="0.2">
      <c r="B44" s="54" t="s">
        <v>61</v>
      </c>
      <c r="C44" s="55"/>
      <c r="D44" s="53">
        <v>190280654.78</v>
      </c>
      <c r="E44" s="56">
        <v>0</v>
      </c>
      <c r="F44" s="53">
        <f t="shared" si="10"/>
        <v>190280654.78</v>
      </c>
      <c r="G44" s="56">
        <v>108906306.14</v>
      </c>
      <c r="H44" s="56">
        <v>108906306.14</v>
      </c>
      <c r="I44" s="56">
        <f t="shared" si="6"/>
        <v>81374348.640000001</v>
      </c>
    </row>
    <row r="45" spans="2:9" x14ac:dyDescent="0.2">
      <c r="B45" s="54" t="s">
        <v>62</v>
      </c>
      <c r="C45" s="55"/>
      <c r="D45" s="53"/>
      <c r="E45" s="56"/>
      <c r="F45" s="53">
        <f t="shared" si="10"/>
        <v>0</v>
      </c>
      <c r="G45" s="56"/>
      <c r="H45" s="56"/>
      <c r="I45" s="56">
        <f t="shared" si="6"/>
        <v>0</v>
      </c>
    </row>
    <row r="46" spans="2:9" x14ac:dyDescent="0.2">
      <c r="B46" s="54" t="s">
        <v>63</v>
      </c>
      <c r="C46" s="55"/>
      <c r="D46" s="53"/>
      <c r="E46" s="56"/>
      <c r="F46" s="53">
        <f t="shared" si="10"/>
        <v>0</v>
      </c>
      <c r="G46" s="56"/>
      <c r="H46" s="56"/>
      <c r="I46" s="56">
        <f t="shared" si="6"/>
        <v>0</v>
      </c>
    </row>
    <row r="47" spans="2:9" x14ac:dyDescent="0.2">
      <c r="B47" s="54" t="s">
        <v>64</v>
      </c>
      <c r="C47" s="55"/>
      <c r="D47" s="53"/>
      <c r="E47" s="56"/>
      <c r="F47" s="53">
        <f t="shared" si="10"/>
        <v>0</v>
      </c>
      <c r="G47" s="56"/>
      <c r="H47" s="56"/>
      <c r="I47" s="56">
        <f t="shared" si="6"/>
        <v>0</v>
      </c>
    </row>
    <row r="48" spans="2:9" x14ac:dyDescent="0.2">
      <c r="B48" s="54" t="s">
        <v>65</v>
      </c>
      <c r="C48" s="55"/>
      <c r="D48" s="53"/>
      <c r="E48" s="56"/>
      <c r="F48" s="53">
        <f t="shared" si="10"/>
        <v>0</v>
      </c>
      <c r="G48" s="56"/>
      <c r="H48" s="56"/>
      <c r="I48" s="56">
        <f t="shared" si="6"/>
        <v>0</v>
      </c>
    </row>
    <row r="49" spans="2:9" x14ac:dyDescent="0.2">
      <c r="B49" s="57" t="s">
        <v>66</v>
      </c>
      <c r="C49" s="58"/>
      <c r="D49" s="53">
        <f t="shared" ref="D49:I49" si="11">SUM(D50:D58)</f>
        <v>9875146.8500000015</v>
      </c>
      <c r="E49" s="53">
        <f t="shared" si="11"/>
        <v>989079.28000000026</v>
      </c>
      <c r="F49" s="53">
        <f t="shared" si="11"/>
        <v>10864226.129999999</v>
      </c>
      <c r="G49" s="53">
        <f t="shared" si="11"/>
        <v>8452286.5499999989</v>
      </c>
      <c r="H49" s="53">
        <f t="shared" si="11"/>
        <v>8452286.5499999989</v>
      </c>
      <c r="I49" s="53">
        <f t="shared" si="11"/>
        <v>2411939.5800000005</v>
      </c>
    </row>
    <row r="50" spans="2:9" x14ac:dyDescent="0.2">
      <c r="B50" s="54" t="s">
        <v>67</v>
      </c>
      <c r="C50" s="55"/>
      <c r="D50" s="53">
        <v>392306.25</v>
      </c>
      <c r="E50" s="56">
        <v>166929.28</v>
      </c>
      <c r="F50" s="53">
        <f t="shared" si="10"/>
        <v>559235.53</v>
      </c>
      <c r="G50" s="56">
        <v>454678.11</v>
      </c>
      <c r="H50" s="56">
        <v>454678.11</v>
      </c>
      <c r="I50" s="56">
        <f t="shared" si="6"/>
        <v>104557.42000000004</v>
      </c>
    </row>
    <row r="51" spans="2:9" x14ac:dyDescent="0.2">
      <c r="B51" s="54" t="s">
        <v>68</v>
      </c>
      <c r="C51" s="55"/>
      <c r="D51" s="53">
        <v>77195</v>
      </c>
      <c r="E51" s="56">
        <v>-64608</v>
      </c>
      <c r="F51" s="53">
        <f t="shared" si="10"/>
        <v>12587</v>
      </c>
      <c r="G51" s="56">
        <v>12521.99</v>
      </c>
      <c r="H51" s="56">
        <v>12521.99</v>
      </c>
      <c r="I51" s="56">
        <f t="shared" si="6"/>
        <v>65.010000000000218</v>
      </c>
    </row>
    <row r="52" spans="2:9" x14ac:dyDescent="0.2">
      <c r="B52" s="54" t="s">
        <v>69</v>
      </c>
      <c r="C52" s="55"/>
      <c r="D52" s="53">
        <v>1</v>
      </c>
      <c r="E52" s="56">
        <v>0</v>
      </c>
      <c r="F52" s="53">
        <f t="shared" si="10"/>
        <v>1</v>
      </c>
      <c r="G52" s="56">
        <v>0</v>
      </c>
      <c r="H52" s="56">
        <v>0</v>
      </c>
      <c r="I52" s="56">
        <f t="shared" si="6"/>
        <v>1</v>
      </c>
    </row>
    <row r="53" spans="2:9" x14ac:dyDescent="0.2">
      <c r="B53" s="54" t="s">
        <v>70</v>
      </c>
      <c r="C53" s="55"/>
      <c r="D53" s="53">
        <v>633351.80000000005</v>
      </c>
      <c r="E53" s="56">
        <v>7966932.2000000002</v>
      </c>
      <c r="F53" s="53">
        <f t="shared" si="10"/>
        <v>8600284</v>
      </c>
      <c r="G53" s="56">
        <v>6697872</v>
      </c>
      <c r="H53" s="56">
        <v>6697872</v>
      </c>
      <c r="I53" s="56">
        <f t="shared" si="6"/>
        <v>1902412</v>
      </c>
    </row>
    <row r="54" spans="2:9" x14ac:dyDescent="0.2">
      <c r="B54" s="54" t="s">
        <v>71</v>
      </c>
      <c r="C54" s="55"/>
      <c r="D54" s="53"/>
      <c r="E54" s="56"/>
      <c r="F54" s="53">
        <f t="shared" si="10"/>
        <v>0</v>
      </c>
      <c r="G54" s="56"/>
      <c r="H54" s="56"/>
      <c r="I54" s="56">
        <f t="shared" si="6"/>
        <v>0</v>
      </c>
    </row>
    <row r="55" spans="2:9" x14ac:dyDescent="0.2">
      <c r="B55" s="54" t="s">
        <v>72</v>
      </c>
      <c r="C55" s="55"/>
      <c r="D55" s="53">
        <v>8772289.8000000007</v>
      </c>
      <c r="E55" s="56">
        <v>-7080174.2000000002</v>
      </c>
      <c r="F55" s="53">
        <f t="shared" si="10"/>
        <v>1692115.6000000006</v>
      </c>
      <c r="G55" s="56">
        <v>1287214.45</v>
      </c>
      <c r="H55" s="56">
        <v>1287214.45</v>
      </c>
      <c r="I55" s="56">
        <f t="shared" si="6"/>
        <v>404901.15000000061</v>
      </c>
    </row>
    <row r="56" spans="2:9" x14ac:dyDescent="0.2">
      <c r="B56" s="54" t="s">
        <v>73</v>
      </c>
      <c r="C56" s="55"/>
      <c r="D56" s="53"/>
      <c r="E56" s="56"/>
      <c r="F56" s="53">
        <f t="shared" si="10"/>
        <v>0</v>
      </c>
      <c r="G56" s="56"/>
      <c r="H56" s="56"/>
      <c r="I56" s="56">
        <f t="shared" si="6"/>
        <v>0</v>
      </c>
    </row>
    <row r="57" spans="2:9" x14ac:dyDescent="0.2">
      <c r="B57" s="54" t="s">
        <v>74</v>
      </c>
      <c r="C57" s="55"/>
      <c r="D57" s="53"/>
      <c r="E57" s="56"/>
      <c r="F57" s="53">
        <f t="shared" si="10"/>
        <v>0</v>
      </c>
      <c r="G57" s="56"/>
      <c r="H57" s="56"/>
      <c r="I57" s="56">
        <f t="shared" si="6"/>
        <v>0</v>
      </c>
    </row>
    <row r="58" spans="2:9" x14ac:dyDescent="0.2">
      <c r="B58" s="54" t="s">
        <v>75</v>
      </c>
      <c r="C58" s="55"/>
      <c r="D58" s="53">
        <v>3</v>
      </c>
      <c r="E58" s="56">
        <v>0</v>
      </c>
      <c r="F58" s="53">
        <f t="shared" si="10"/>
        <v>3</v>
      </c>
      <c r="G58" s="56">
        <v>0</v>
      </c>
      <c r="H58" s="56">
        <v>0</v>
      </c>
      <c r="I58" s="56">
        <f t="shared" si="6"/>
        <v>3</v>
      </c>
    </row>
    <row r="59" spans="2:9" x14ac:dyDescent="0.2">
      <c r="B59" s="51" t="s">
        <v>76</v>
      </c>
      <c r="C59" s="52"/>
      <c r="D59" s="53">
        <f>SUM(D60:D62)</f>
        <v>74344826.530000001</v>
      </c>
      <c r="E59" s="53">
        <f>SUM(E60:E62)</f>
        <v>3068213.08</v>
      </c>
      <c r="F59" s="53">
        <f>SUM(F60:F62)</f>
        <v>77413039.609999999</v>
      </c>
      <c r="G59" s="53">
        <f>SUM(G60:G62)</f>
        <v>30843487.719999999</v>
      </c>
      <c r="H59" s="53">
        <f>SUM(H60:H62)</f>
        <v>30843487.719999999</v>
      </c>
      <c r="I59" s="56">
        <f t="shared" si="6"/>
        <v>46569551.890000001</v>
      </c>
    </row>
    <row r="60" spans="2:9" x14ac:dyDescent="0.2">
      <c r="B60" s="54" t="s">
        <v>77</v>
      </c>
      <c r="C60" s="55"/>
      <c r="D60" s="53">
        <v>74344826.530000001</v>
      </c>
      <c r="E60" s="56">
        <v>3068213.08</v>
      </c>
      <c r="F60" s="53">
        <f t="shared" si="10"/>
        <v>77413039.609999999</v>
      </c>
      <c r="G60" s="56">
        <v>30843487.719999999</v>
      </c>
      <c r="H60" s="56">
        <v>30843487.719999999</v>
      </c>
      <c r="I60" s="56">
        <f t="shared" si="6"/>
        <v>46569551.890000001</v>
      </c>
    </row>
    <row r="61" spans="2:9" x14ac:dyDescent="0.2">
      <c r="B61" s="54" t="s">
        <v>78</v>
      </c>
      <c r="C61" s="55"/>
      <c r="D61" s="53"/>
      <c r="E61" s="56"/>
      <c r="F61" s="53">
        <f t="shared" si="10"/>
        <v>0</v>
      </c>
      <c r="G61" s="56"/>
      <c r="H61" s="56"/>
      <c r="I61" s="56">
        <f t="shared" si="6"/>
        <v>0</v>
      </c>
    </row>
    <row r="62" spans="2:9" x14ac:dyDescent="0.2">
      <c r="B62" s="54" t="s">
        <v>79</v>
      </c>
      <c r="C62" s="55"/>
      <c r="D62" s="53"/>
      <c r="E62" s="56"/>
      <c r="F62" s="53">
        <f t="shared" si="10"/>
        <v>0</v>
      </c>
      <c r="G62" s="56"/>
      <c r="H62" s="56"/>
      <c r="I62" s="56">
        <f t="shared" si="6"/>
        <v>0</v>
      </c>
    </row>
    <row r="63" spans="2:9" x14ac:dyDescent="0.2">
      <c r="B63" s="57" t="s">
        <v>80</v>
      </c>
      <c r="C63" s="58"/>
      <c r="D63" s="53">
        <f>SUM(D64:D71)</f>
        <v>0</v>
      </c>
      <c r="E63" s="53">
        <f>SUM(E64:E71)</f>
        <v>0</v>
      </c>
      <c r="F63" s="53">
        <f>F64+F65+F66+F67+F68+F70+F71</f>
        <v>0</v>
      </c>
      <c r="G63" s="53">
        <f>SUM(G64:G71)</f>
        <v>0</v>
      </c>
      <c r="H63" s="53">
        <f>SUM(H64:H71)</f>
        <v>0</v>
      </c>
      <c r="I63" s="56">
        <f t="shared" si="6"/>
        <v>0</v>
      </c>
    </row>
    <row r="64" spans="2:9" x14ac:dyDescent="0.2">
      <c r="B64" s="54" t="s">
        <v>81</v>
      </c>
      <c r="C64" s="55"/>
      <c r="D64" s="53"/>
      <c r="E64" s="56"/>
      <c r="F64" s="53">
        <f t="shared" si="10"/>
        <v>0</v>
      </c>
      <c r="G64" s="56"/>
      <c r="H64" s="56"/>
      <c r="I64" s="56">
        <f t="shared" si="6"/>
        <v>0</v>
      </c>
    </row>
    <row r="65" spans="2:9" x14ac:dyDescent="0.2">
      <c r="B65" s="54" t="s">
        <v>82</v>
      </c>
      <c r="C65" s="55"/>
      <c r="D65" s="53"/>
      <c r="E65" s="56"/>
      <c r="F65" s="53">
        <f t="shared" si="10"/>
        <v>0</v>
      </c>
      <c r="G65" s="56"/>
      <c r="H65" s="56"/>
      <c r="I65" s="56">
        <f t="shared" si="6"/>
        <v>0</v>
      </c>
    </row>
    <row r="66" spans="2:9" x14ac:dyDescent="0.2">
      <c r="B66" s="54" t="s">
        <v>83</v>
      </c>
      <c r="C66" s="55"/>
      <c r="D66" s="53"/>
      <c r="E66" s="56"/>
      <c r="F66" s="53">
        <f t="shared" si="10"/>
        <v>0</v>
      </c>
      <c r="G66" s="56"/>
      <c r="H66" s="56"/>
      <c r="I66" s="56">
        <f t="shared" si="6"/>
        <v>0</v>
      </c>
    </row>
    <row r="67" spans="2:9" x14ac:dyDescent="0.2">
      <c r="B67" s="54" t="s">
        <v>84</v>
      </c>
      <c r="C67" s="55"/>
      <c r="D67" s="53"/>
      <c r="E67" s="56"/>
      <c r="F67" s="53">
        <f t="shared" si="10"/>
        <v>0</v>
      </c>
      <c r="G67" s="56"/>
      <c r="H67" s="56"/>
      <c r="I67" s="56">
        <f t="shared" si="6"/>
        <v>0</v>
      </c>
    </row>
    <row r="68" spans="2:9" x14ac:dyDescent="0.2">
      <c r="B68" s="54" t="s">
        <v>85</v>
      </c>
      <c r="C68" s="55"/>
      <c r="D68" s="53"/>
      <c r="E68" s="56"/>
      <c r="F68" s="53">
        <f t="shared" si="10"/>
        <v>0</v>
      </c>
      <c r="G68" s="56"/>
      <c r="H68" s="56"/>
      <c r="I68" s="56">
        <f t="shared" si="6"/>
        <v>0</v>
      </c>
    </row>
    <row r="69" spans="2:9" x14ac:dyDescent="0.2">
      <c r="B69" s="54" t="s">
        <v>86</v>
      </c>
      <c r="C69" s="55"/>
      <c r="D69" s="53"/>
      <c r="E69" s="56"/>
      <c r="F69" s="53">
        <f t="shared" si="10"/>
        <v>0</v>
      </c>
      <c r="G69" s="56"/>
      <c r="H69" s="56"/>
      <c r="I69" s="56">
        <f t="shared" si="6"/>
        <v>0</v>
      </c>
    </row>
    <row r="70" spans="2:9" x14ac:dyDescent="0.2">
      <c r="B70" s="54" t="s">
        <v>87</v>
      </c>
      <c r="C70" s="55"/>
      <c r="D70" s="53"/>
      <c r="E70" s="56"/>
      <c r="F70" s="53">
        <f t="shared" si="10"/>
        <v>0</v>
      </c>
      <c r="G70" s="56"/>
      <c r="H70" s="56"/>
      <c r="I70" s="56">
        <f t="shared" si="6"/>
        <v>0</v>
      </c>
    </row>
    <row r="71" spans="2:9" x14ac:dyDescent="0.2">
      <c r="B71" s="54" t="s">
        <v>88</v>
      </c>
      <c r="C71" s="55"/>
      <c r="D71" s="53"/>
      <c r="E71" s="56"/>
      <c r="F71" s="53">
        <f t="shared" si="10"/>
        <v>0</v>
      </c>
      <c r="G71" s="56"/>
      <c r="H71" s="56"/>
      <c r="I71" s="56">
        <f t="shared" si="6"/>
        <v>0</v>
      </c>
    </row>
    <row r="72" spans="2:9" x14ac:dyDescent="0.2">
      <c r="B72" s="51" t="s">
        <v>89</v>
      </c>
      <c r="C72" s="52"/>
      <c r="D72" s="53">
        <f>SUM(D73:D75)</f>
        <v>0</v>
      </c>
      <c r="E72" s="53">
        <f>SUM(E73:E75)</f>
        <v>0</v>
      </c>
      <c r="F72" s="53">
        <f>SUM(F73:F75)</f>
        <v>0</v>
      </c>
      <c r="G72" s="53">
        <f>SUM(G73:G75)</f>
        <v>0</v>
      </c>
      <c r="H72" s="53">
        <f>SUM(H73:H75)</f>
        <v>0</v>
      </c>
      <c r="I72" s="56">
        <f t="shared" si="6"/>
        <v>0</v>
      </c>
    </row>
    <row r="73" spans="2:9" x14ac:dyDescent="0.2">
      <c r="B73" s="54" t="s">
        <v>90</v>
      </c>
      <c r="C73" s="55"/>
      <c r="D73" s="53"/>
      <c r="E73" s="56"/>
      <c r="F73" s="53">
        <f t="shared" si="10"/>
        <v>0</v>
      </c>
      <c r="G73" s="56"/>
      <c r="H73" s="56"/>
      <c r="I73" s="56">
        <f t="shared" si="6"/>
        <v>0</v>
      </c>
    </row>
    <row r="74" spans="2:9" x14ac:dyDescent="0.2">
      <c r="B74" s="54" t="s">
        <v>91</v>
      </c>
      <c r="C74" s="55"/>
      <c r="D74" s="53"/>
      <c r="E74" s="56"/>
      <c r="F74" s="53">
        <f t="shared" si="10"/>
        <v>0</v>
      </c>
      <c r="G74" s="56"/>
      <c r="H74" s="56"/>
      <c r="I74" s="56">
        <f t="shared" si="6"/>
        <v>0</v>
      </c>
    </row>
    <row r="75" spans="2:9" x14ac:dyDescent="0.2">
      <c r="B75" s="54" t="s">
        <v>92</v>
      </c>
      <c r="C75" s="55"/>
      <c r="D75" s="53"/>
      <c r="E75" s="56"/>
      <c r="F75" s="53">
        <f t="shared" si="10"/>
        <v>0</v>
      </c>
      <c r="G75" s="56"/>
      <c r="H75" s="56"/>
      <c r="I75" s="56">
        <f t="shared" si="6"/>
        <v>0</v>
      </c>
    </row>
    <row r="76" spans="2:9" x14ac:dyDescent="0.2">
      <c r="B76" s="51" t="s">
        <v>93</v>
      </c>
      <c r="C76" s="52"/>
      <c r="D76" s="53">
        <f>SUM(D77:D83)</f>
        <v>48905276.530000001</v>
      </c>
      <c r="E76" s="53">
        <f>SUM(E77:E83)</f>
        <v>0</v>
      </c>
      <c r="F76" s="53">
        <f>SUM(F77:F83)</f>
        <v>48905276.530000001</v>
      </c>
      <c r="G76" s="53">
        <f>SUM(G77:G83)</f>
        <v>27857214.699999999</v>
      </c>
      <c r="H76" s="53">
        <f>SUM(H77:H83)</f>
        <v>27857214.699999999</v>
      </c>
      <c r="I76" s="56">
        <f t="shared" si="6"/>
        <v>21048061.830000002</v>
      </c>
    </row>
    <row r="77" spans="2:9" x14ac:dyDescent="0.2">
      <c r="B77" s="54" t="s">
        <v>94</v>
      </c>
      <c r="C77" s="55"/>
      <c r="D77" s="53">
        <v>4505276.53</v>
      </c>
      <c r="E77" s="56">
        <v>0</v>
      </c>
      <c r="F77" s="53">
        <f t="shared" si="10"/>
        <v>4505276.53</v>
      </c>
      <c r="G77" s="56">
        <v>2482672.46</v>
      </c>
      <c r="H77" s="56">
        <v>2482672.46</v>
      </c>
      <c r="I77" s="56">
        <f t="shared" si="6"/>
        <v>2022604.0700000003</v>
      </c>
    </row>
    <row r="78" spans="2:9" x14ac:dyDescent="0.2">
      <c r="B78" s="54" t="s">
        <v>95</v>
      </c>
      <c r="C78" s="55"/>
      <c r="D78" s="53">
        <v>44400000</v>
      </c>
      <c r="E78" s="56">
        <v>0</v>
      </c>
      <c r="F78" s="53">
        <f t="shared" si="10"/>
        <v>44400000</v>
      </c>
      <c r="G78" s="56">
        <v>25374542.239999998</v>
      </c>
      <c r="H78" s="56">
        <v>25374542.239999998</v>
      </c>
      <c r="I78" s="56">
        <f t="shared" si="6"/>
        <v>19025457.760000002</v>
      </c>
    </row>
    <row r="79" spans="2:9" x14ac:dyDescent="0.2">
      <c r="B79" s="54" t="s">
        <v>96</v>
      </c>
      <c r="C79" s="55"/>
      <c r="D79" s="53"/>
      <c r="E79" s="56"/>
      <c r="F79" s="53">
        <f t="shared" si="10"/>
        <v>0</v>
      </c>
      <c r="G79" s="56"/>
      <c r="H79" s="56"/>
      <c r="I79" s="56">
        <f t="shared" si="6"/>
        <v>0</v>
      </c>
    </row>
    <row r="80" spans="2:9" x14ac:dyDescent="0.2">
      <c r="B80" s="54" t="s">
        <v>97</v>
      </c>
      <c r="C80" s="55"/>
      <c r="D80" s="53"/>
      <c r="E80" s="56"/>
      <c r="F80" s="53">
        <f t="shared" si="10"/>
        <v>0</v>
      </c>
      <c r="G80" s="56"/>
      <c r="H80" s="56"/>
      <c r="I80" s="56">
        <f t="shared" si="6"/>
        <v>0</v>
      </c>
    </row>
    <row r="81" spans="2:9" x14ac:dyDescent="0.2">
      <c r="B81" s="54" t="s">
        <v>98</v>
      </c>
      <c r="C81" s="55"/>
      <c r="D81" s="53"/>
      <c r="E81" s="56"/>
      <c r="F81" s="53">
        <f t="shared" si="10"/>
        <v>0</v>
      </c>
      <c r="G81" s="56"/>
      <c r="H81" s="56"/>
      <c r="I81" s="56">
        <f t="shared" si="6"/>
        <v>0</v>
      </c>
    </row>
    <row r="82" spans="2:9" x14ac:dyDescent="0.2">
      <c r="B82" s="54" t="s">
        <v>99</v>
      </c>
      <c r="C82" s="55"/>
      <c r="D82" s="53"/>
      <c r="E82" s="56"/>
      <c r="F82" s="53">
        <f t="shared" si="10"/>
        <v>0</v>
      </c>
      <c r="G82" s="56"/>
      <c r="H82" s="56"/>
      <c r="I82" s="56">
        <f t="shared" si="6"/>
        <v>0</v>
      </c>
    </row>
    <row r="83" spans="2:9" x14ac:dyDescent="0.2">
      <c r="B83" s="54" t="s">
        <v>100</v>
      </c>
      <c r="C83" s="55"/>
      <c r="D83" s="53"/>
      <c r="E83" s="56"/>
      <c r="F83" s="53">
        <f t="shared" si="10"/>
        <v>0</v>
      </c>
      <c r="G83" s="56"/>
      <c r="H83" s="56"/>
      <c r="I83" s="56">
        <f t="shared" si="6"/>
        <v>0</v>
      </c>
    </row>
    <row r="84" spans="2:9" x14ac:dyDescent="0.2">
      <c r="B84" s="59"/>
      <c r="C84" s="60"/>
      <c r="D84" s="61"/>
      <c r="E84" s="62"/>
      <c r="F84" s="62"/>
      <c r="G84" s="62"/>
      <c r="H84" s="62"/>
      <c r="I84" s="62"/>
    </row>
    <row r="85" spans="2:9" x14ac:dyDescent="0.2">
      <c r="B85" s="63" t="s">
        <v>101</v>
      </c>
      <c r="C85" s="64"/>
      <c r="D85" s="65">
        <f t="shared" ref="D85:I85" si="12">D86+D104+D94+D114+D124+D134+D138+D147+D151</f>
        <v>405499802.83000004</v>
      </c>
      <c r="E85" s="65">
        <f>E86+E104+E94+E114+E124+E134+E138+E147+E151</f>
        <v>8194506.2399999909</v>
      </c>
      <c r="F85" s="65">
        <f t="shared" si="12"/>
        <v>413694309.06999999</v>
      </c>
      <c r="G85" s="65">
        <f>G86+G104+G94+G114+G124+G134+G138+G147+G151</f>
        <v>184083449.72</v>
      </c>
      <c r="H85" s="65">
        <f>H86+H104+H94+H114+H124+H134+H138+H147+H151</f>
        <v>181609916.80000001</v>
      </c>
      <c r="I85" s="65">
        <f t="shared" si="12"/>
        <v>229610859.34999999</v>
      </c>
    </row>
    <row r="86" spans="2:9" x14ac:dyDescent="0.2">
      <c r="B86" s="51" t="s">
        <v>28</v>
      </c>
      <c r="C86" s="52"/>
      <c r="D86" s="53">
        <f>SUM(D87:D93)</f>
        <v>96777233</v>
      </c>
      <c r="E86" s="53">
        <f>SUM(E87:E93)</f>
        <v>3750057.8</v>
      </c>
      <c r="F86" s="53">
        <f>SUM(F87:F93)</f>
        <v>100527290.8</v>
      </c>
      <c r="G86" s="53">
        <f>SUM(G87:G93)</f>
        <v>56872614.299999997</v>
      </c>
      <c r="H86" s="53">
        <f>SUM(H87:H93)</f>
        <v>56872614.299999997</v>
      </c>
      <c r="I86" s="56">
        <f t="shared" ref="I86:I149" si="13">F86-G86</f>
        <v>43654676.5</v>
      </c>
    </row>
    <row r="87" spans="2:9" x14ac:dyDescent="0.2">
      <c r="B87" s="54" t="s">
        <v>29</v>
      </c>
      <c r="C87" s="55"/>
      <c r="D87" s="53">
        <v>80946410.109999999</v>
      </c>
      <c r="E87" s="56">
        <v>-1571180.23</v>
      </c>
      <c r="F87" s="53">
        <f t="shared" ref="F87:F103" si="14">D87+E87</f>
        <v>79375229.879999995</v>
      </c>
      <c r="G87" s="56">
        <v>50210439.43</v>
      </c>
      <c r="H87" s="56">
        <v>50210439.43</v>
      </c>
      <c r="I87" s="56">
        <f t="shared" si="13"/>
        <v>29164790.449999996</v>
      </c>
    </row>
    <row r="88" spans="2:9" x14ac:dyDescent="0.2">
      <c r="B88" s="54" t="s">
        <v>30</v>
      </c>
      <c r="C88" s="55"/>
      <c r="D88" s="53"/>
      <c r="E88" s="56"/>
      <c r="F88" s="53">
        <f t="shared" si="14"/>
        <v>0</v>
      </c>
      <c r="G88" s="56"/>
      <c r="H88" s="56"/>
      <c r="I88" s="56">
        <f t="shared" si="13"/>
        <v>0</v>
      </c>
    </row>
    <row r="89" spans="2:9" x14ac:dyDescent="0.2">
      <c r="B89" s="54" t="s">
        <v>31</v>
      </c>
      <c r="C89" s="55"/>
      <c r="D89" s="53">
        <v>14917740.65</v>
      </c>
      <c r="E89" s="56">
        <v>1694052.71</v>
      </c>
      <c r="F89" s="53">
        <f t="shared" si="14"/>
        <v>16611793.359999999</v>
      </c>
      <c r="G89" s="56">
        <v>3091332.03</v>
      </c>
      <c r="H89" s="56">
        <v>3091332.03</v>
      </c>
      <c r="I89" s="56">
        <f t="shared" si="13"/>
        <v>13520461.33</v>
      </c>
    </row>
    <row r="90" spans="2:9" x14ac:dyDescent="0.2">
      <c r="B90" s="54" t="s">
        <v>32</v>
      </c>
      <c r="C90" s="55"/>
      <c r="D90" s="53"/>
      <c r="E90" s="56"/>
      <c r="F90" s="53">
        <f t="shared" si="14"/>
        <v>0</v>
      </c>
      <c r="G90" s="56"/>
      <c r="H90" s="56"/>
      <c r="I90" s="56">
        <f t="shared" si="13"/>
        <v>0</v>
      </c>
    </row>
    <row r="91" spans="2:9" x14ac:dyDescent="0.2">
      <c r="B91" s="54" t="s">
        <v>33</v>
      </c>
      <c r="C91" s="55"/>
      <c r="D91" s="53">
        <v>913082.24</v>
      </c>
      <c r="E91" s="56">
        <v>3627185.32</v>
      </c>
      <c r="F91" s="53">
        <f t="shared" si="14"/>
        <v>4540267.5599999996</v>
      </c>
      <c r="G91" s="56">
        <v>3570842.84</v>
      </c>
      <c r="H91" s="56">
        <v>3570842.84</v>
      </c>
      <c r="I91" s="56">
        <f t="shared" si="13"/>
        <v>969424.71999999974</v>
      </c>
    </row>
    <row r="92" spans="2:9" x14ac:dyDescent="0.2">
      <c r="B92" s="54" t="s">
        <v>34</v>
      </c>
      <c r="C92" s="55"/>
      <c r="D92" s="53"/>
      <c r="E92" s="56"/>
      <c r="F92" s="53">
        <f t="shared" si="14"/>
        <v>0</v>
      </c>
      <c r="G92" s="56"/>
      <c r="H92" s="56"/>
      <c r="I92" s="56">
        <f t="shared" si="13"/>
        <v>0</v>
      </c>
    </row>
    <row r="93" spans="2:9" x14ac:dyDescent="0.2">
      <c r="B93" s="54" t="s">
        <v>35</v>
      </c>
      <c r="C93" s="55"/>
      <c r="D93" s="53"/>
      <c r="E93" s="56"/>
      <c r="F93" s="53">
        <f t="shared" si="14"/>
        <v>0</v>
      </c>
      <c r="G93" s="56"/>
      <c r="H93" s="56"/>
      <c r="I93" s="56">
        <f t="shared" si="13"/>
        <v>0</v>
      </c>
    </row>
    <row r="94" spans="2:9" x14ac:dyDescent="0.2">
      <c r="B94" s="51" t="s">
        <v>36</v>
      </c>
      <c r="C94" s="52"/>
      <c r="D94" s="53">
        <f>SUM(D95:D103)</f>
        <v>22806704.030000001</v>
      </c>
      <c r="E94" s="53">
        <f>SUM(E95:E103)</f>
        <v>457725.89000000013</v>
      </c>
      <c r="F94" s="53">
        <f>SUM(F95:F103)</f>
        <v>23264429.920000002</v>
      </c>
      <c r="G94" s="53">
        <f>SUM(G95:G103)</f>
        <v>8899354.2700000014</v>
      </c>
      <c r="H94" s="53">
        <f>SUM(H95:H103)</f>
        <v>8017719.2700000005</v>
      </c>
      <c r="I94" s="56">
        <f t="shared" si="13"/>
        <v>14365075.65</v>
      </c>
    </row>
    <row r="95" spans="2:9" x14ac:dyDescent="0.2">
      <c r="B95" s="54" t="s">
        <v>37</v>
      </c>
      <c r="C95" s="55"/>
      <c r="D95" s="53">
        <v>130162.4</v>
      </c>
      <c r="E95" s="56">
        <v>218634.34</v>
      </c>
      <c r="F95" s="53">
        <f t="shared" si="14"/>
        <v>348796.74</v>
      </c>
      <c r="G95" s="56">
        <v>141272.03</v>
      </c>
      <c r="H95" s="56">
        <v>141272.03</v>
      </c>
      <c r="I95" s="56">
        <f t="shared" si="13"/>
        <v>207524.71</v>
      </c>
    </row>
    <row r="96" spans="2:9" x14ac:dyDescent="0.2">
      <c r="B96" s="54" t="s">
        <v>38</v>
      </c>
      <c r="C96" s="55"/>
      <c r="D96" s="53"/>
      <c r="E96" s="56"/>
      <c r="F96" s="53">
        <f t="shared" si="14"/>
        <v>0</v>
      </c>
      <c r="G96" s="56"/>
      <c r="H96" s="56"/>
      <c r="I96" s="56">
        <f t="shared" si="13"/>
        <v>0</v>
      </c>
    </row>
    <row r="97" spans="2:9" x14ac:dyDescent="0.2">
      <c r="B97" s="54" t="s">
        <v>39</v>
      </c>
      <c r="C97" s="55"/>
      <c r="D97" s="53"/>
      <c r="E97" s="56"/>
      <c r="F97" s="53">
        <f t="shared" si="14"/>
        <v>0</v>
      </c>
      <c r="G97" s="56"/>
      <c r="H97" s="56"/>
      <c r="I97" s="56">
        <f t="shared" si="13"/>
        <v>0</v>
      </c>
    </row>
    <row r="98" spans="2:9" x14ac:dyDescent="0.2">
      <c r="B98" s="54" t="s">
        <v>40</v>
      </c>
      <c r="C98" s="55"/>
      <c r="D98" s="53">
        <v>812083.54</v>
      </c>
      <c r="E98" s="56">
        <v>0</v>
      </c>
      <c r="F98" s="53">
        <f t="shared" si="14"/>
        <v>812083.54</v>
      </c>
      <c r="G98" s="56">
        <v>272370.23</v>
      </c>
      <c r="H98" s="56">
        <v>272370.23</v>
      </c>
      <c r="I98" s="56">
        <f t="shared" si="13"/>
        <v>539713.31000000006</v>
      </c>
    </row>
    <row r="99" spans="2:9" x14ac:dyDescent="0.2">
      <c r="B99" s="54" t="s">
        <v>41</v>
      </c>
      <c r="C99" s="55"/>
      <c r="D99" s="53">
        <v>208790.48</v>
      </c>
      <c r="E99" s="56">
        <v>542453.98</v>
      </c>
      <c r="F99" s="53">
        <f t="shared" si="14"/>
        <v>751244.46</v>
      </c>
      <c r="G99" s="56">
        <v>461531.24</v>
      </c>
      <c r="H99" s="56">
        <v>461531.24</v>
      </c>
      <c r="I99" s="56">
        <f t="shared" si="13"/>
        <v>289713.21999999997</v>
      </c>
    </row>
    <row r="100" spans="2:9" x14ac:dyDescent="0.2">
      <c r="B100" s="54" t="s">
        <v>42</v>
      </c>
      <c r="C100" s="55"/>
      <c r="D100" s="53">
        <v>14070559.07</v>
      </c>
      <c r="E100" s="56">
        <v>-31700</v>
      </c>
      <c r="F100" s="53">
        <f t="shared" si="14"/>
        <v>14038859.07</v>
      </c>
      <c r="G100" s="56">
        <v>7873172.1900000004</v>
      </c>
      <c r="H100" s="56">
        <v>6991537.1900000004</v>
      </c>
      <c r="I100" s="56">
        <f t="shared" si="13"/>
        <v>6165686.8799999999</v>
      </c>
    </row>
    <row r="101" spans="2:9" x14ac:dyDescent="0.2">
      <c r="B101" s="54" t="s">
        <v>43</v>
      </c>
      <c r="C101" s="55"/>
      <c r="D101" s="53">
        <v>6263900.2000000002</v>
      </c>
      <c r="E101" s="56">
        <v>-1798100.43</v>
      </c>
      <c r="F101" s="53">
        <f t="shared" si="14"/>
        <v>4465799.7700000005</v>
      </c>
      <c r="G101" s="56">
        <v>112791.76</v>
      </c>
      <c r="H101" s="56">
        <v>112791.76</v>
      </c>
      <c r="I101" s="56">
        <f t="shared" si="13"/>
        <v>4353008.0100000007</v>
      </c>
    </row>
    <row r="102" spans="2:9" x14ac:dyDescent="0.2">
      <c r="B102" s="54" t="s">
        <v>44</v>
      </c>
      <c r="C102" s="55"/>
      <c r="D102" s="53">
        <v>469262</v>
      </c>
      <c r="E102" s="56">
        <v>-59262</v>
      </c>
      <c r="F102" s="53">
        <f t="shared" si="14"/>
        <v>410000</v>
      </c>
      <c r="G102" s="56">
        <v>0</v>
      </c>
      <c r="H102" s="56">
        <v>0</v>
      </c>
      <c r="I102" s="56">
        <f t="shared" si="13"/>
        <v>410000</v>
      </c>
    </row>
    <row r="103" spans="2:9" x14ac:dyDescent="0.2">
      <c r="B103" s="54" t="s">
        <v>45</v>
      </c>
      <c r="C103" s="55"/>
      <c r="D103" s="53">
        <v>851946.34</v>
      </c>
      <c r="E103" s="56">
        <v>1585700</v>
      </c>
      <c r="F103" s="53">
        <f t="shared" si="14"/>
        <v>2437646.34</v>
      </c>
      <c r="G103" s="56">
        <v>38216.82</v>
      </c>
      <c r="H103" s="56">
        <v>38216.82</v>
      </c>
      <c r="I103" s="56">
        <f t="shared" si="13"/>
        <v>2399429.52</v>
      </c>
    </row>
    <row r="104" spans="2:9" x14ac:dyDescent="0.2">
      <c r="B104" s="51" t="s">
        <v>46</v>
      </c>
      <c r="C104" s="52"/>
      <c r="D104" s="53">
        <f>SUM(D105:D113)</f>
        <v>66497303</v>
      </c>
      <c r="E104" s="53">
        <f>SUM(E105:E113)</f>
        <v>-2744803.42</v>
      </c>
      <c r="F104" s="53">
        <f>SUM(F105:F113)</f>
        <v>63752499.579999998</v>
      </c>
      <c r="G104" s="53">
        <f>SUM(G105:G113)</f>
        <v>38448902.640000001</v>
      </c>
      <c r="H104" s="53">
        <f>SUM(H105:H113)</f>
        <v>37930123.039999999</v>
      </c>
      <c r="I104" s="56">
        <f t="shared" si="13"/>
        <v>25303596.939999998</v>
      </c>
    </row>
    <row r="105" spans="2:9" x14ac:dyDescent="0.2">
      <c r="B105" s="54" t="s">
        <v>47</v>
      </c>
      <c r="C105" s="55"/>
      <c r="D105" s="53">
        <v>48394163</v>
      </c>
      <c r="E105" s="56">
        <v>-2090600.63</v>
      </c>
      <c r="F105" s="56">
        <f>D105+E105</f>
        <v>46303562.369999997</v>
      </c>
      <c r="G105" s="56">
        <v>29210566.5</v>
      </c>
      <c r="H105" s="56">
        <v>29210566.5</v>
      </c>
      <c r="I105" s="56">
        <f t="shared" si="13"/>
        <v>17092995.869999997</v>
      </c>
    </row>
    <row r="106" spans="2:9" x14ac:dyDescent="0.2">
      <c r="B106" s="54" t="s">
        <v>48</v>
      </c>
      <c r="C106" s="55"/>
      <c r="D106" s="53"/>
      <c r="E106" s="56"/>
      <c r="F106" s="56">
        <f t="shared" ref="F106:F113" si="15">D106+E106</f>
        <v>0</v>
      </c>
      <c r="G106" s="56"/>
      <c r="H106" s="56"/>
      <c r="I106" s="56">
        <f t="shared" si="13"/>
        <v>0</v>
      </c>
    </row>
    <row r="107" spans="2:9" x14ac:dyDescent="0.2">
      <c r="B107" s="54" t="s">
        <v>49</v>
      </c>
      <c r="C107" s="55"/>
      <c r="D107" s="53">
        <v>6272586</v>
      </c>
      <c r="E107" s="56">
        <v>-408350.79</v>
      </c>
      <c r="F107" s="56">
        <f t="shared" si="15"/>
        <v>5864235.21</v>
      </c>
      <c r="G107" s="56">
        <v>2372607.81</v>
      </c>
      <c r="H107" s="56">
        <v>1853828.21</v>
      </c>
      <c r="I107" s="56">
        <f t="shared" si="13"/>
        <v>3491627.4</v>
      </c>
    </row>
    <row r="108" spans="2:9" x14ac:dyDescent="0.2">
      <c r="B108" s="54" t="s">
        <v>50</v>
      </c>
      <c r="C108" s="55"/>
      <c r="D108" s="53"/>
      <c r="E108" s="56"/>
      <c r="F108" s="56">
        <f t="shared" si="15"/>
        <v>0</v>
      </c>
      <c r="G108" s="56"/>
      <c r="H108" s="56"/>
      <c r="I108" s="56">
        <f t="shared" si="13"/>
        <v>0</v>
      </c>
    </row>
    <row r="109" spans="2:9" x14ac:dyDescent="0.2">
      <c r="B109" s="54" t="s">
        <v>51</v>
      </c>
      <c r="C109" s="55"/>
      <c r="D109" s="53">
        <v>399380</v>
      </c>
      <c r="E109" s="56">
        <v>-196852</v>
      </c>
      <c r="F109" s="56">
        <f t="shared" si="15"/>
        <v>202528</v>
      </c>
      <c r="G109" s="56">
        <v>69399.33</v>
      </c>
      <c r="H109" s="56">
        <v>69399.33</v>
      </c>
      <c r="I109" s="56">
        <f t="shared" si="13"/>
        <v>133128.66999999998</v>
      </c>
    </row>
    <row r="110" spans="2:9" x14ac:dyDescent="0.2">
      <c r="B110" s="54" t="s">
        <v>52</v>
      </c>
      <c r="C110" s="55"/>
      <c r="D110" s="53">
        <v>0</v>
      </c>
      <c r="E110" s="56">
        <v>70000</v>
      </c>
      <c r="F110" s="56">
        <f t="shared" si="15"/>
        <v>70000</v>
      </c>
      <c r="G110" s="56">
        <v>0</v>
      </c>
      <c r="H110" s="56">
        <v>0</v>
      </c>
      <c r="I110" s="56">
        <f t="shared" si="13"/>
        <v>70000</v>
      </c>
    </row>
    <row r="111" spans="2:9" x14ac:dyDescent="0.2">
      <c r="B111" s="54" t="s">
        <v>53</v>
      </c>
      <c r="C111" s="55"/>
      <c r="D111" s="53">
        <v>0</v>
      </c>
      <c r="E111" s="56">
        <v>55000</v>
      </c>
      <c r="F111" s="56">
        <f t="shared" si="15"/>
        <v>55000</v>
      </c>
      <c r="G111" s="56">
        <v>0</v>
      </c>
      <c r="H111" s="56">
        <v>0</v>
      </c>
      <c r="I111" s="56">
        <f t="shared" si="13"/>
        <v>55000</v>
      </c>
    </row>
    <row r="112" spans="2:9" x14ac:dyDescent="0.2">
      <c r="B112" s="54" t="s">
        <v>54</v>
      </c>
      <c r="C112" s="55"/>
      <c r="D112" s="53"/>
      <c r="E112" s="56"/>
      <c r="F112" s="56">
        <f t="shared" si="15"/>
        <v>0</v>
      </c>
      <c r="G112" s="56"/>
      <c r="H112" s="56"/>
      <c r="I112" s="56">
        <f t="shared" si="13"/>
        <v>0</v>
      </c>
    </row>
    <row r="113" spans="2:9" x14ac:dyDescent="0.2">
      <c r="B113" s="54" t="s">
        <v>55</v>
      </c>
      <c r="C113" s="55"/>
      <c r="D113" s="53">
        <v>11431174</v>
      </c>
      <c r="E113" s="56">
        <v>-174000</v>
      </c>
      <c r="F113" s="56">
        <f t="shared" si="15"/>
        <v>11257174</v>
      </c>
      <c r="G113" s="56">
        <v>6796329</v>
      </c>
      <c r="H113" s="56">
        <v>6796329</v>
      </c>
      <c r="I113" s="56">
        <f t="shared" si="13"/>
        <v>4460845</v>
      </c>
    </row>
    <row r="114" spans="2:9" ht="25.5" customHeight="1" x14ac:dyDescent="0.2">
      <c r="B114" s="57" t="s">
        <v>56</v>
      </c>
      <c r="C114" s="58"/>
      <c r="D114" s="53">
        <f>SUM(D115:D123)</f>
        <v>0</v>
      </c>
      <c r="E114" s="53">
        <f>SUM(E115:E123)</f>
        <v>405000</v>
      </c>
      <c r="F114" s="53">
        <f>SUM(F115:F123)</f>
        <v>405000</v>
      </c>
      <c r="G114" s="53">
        <f>SUM(G115:G123)</f>
        <v>243000</v>
      </c>
      <c r="H114" s="53">
        <f>SUM(H115:H123)</f>
        <v>243000</v>
      </c>
      <c r="I114" s="56">
        <f t="shared" si="13"/>
        <v>162000</v>
      </c>
    </row>
    <row r="115" spans="2:9" x14ac:dyDescent="0.2">
      <c r="B115" s="54" t="s">
        <v>57</v>
      </c>
      <c r="C115" s="55"/>
      <c r="D115" s="53"/>
      <c r="E115" s="56"/>
      <c r="F115" s="56">
        <f>D115+E115</f>
        <v>0</v>
      </c>
      <c r="G115" s="56"/>
      <c r="H115" s="56"/>
      <c r="I115" s="56">
        <f t="shared" si="13"/>
        <v>0</v>
      </c>
    </row>
    <row r="116" spans="2:9" x14ac:dyDescent="0.2">
      <c r="B116" s="54" t="s">
        <v>58</v>
      </c>
      <c r="C116" s="55"/>
      <c r="D116" s="53"/>
      <c r="E116" s="56"/>
      <c r="F116" s="56">
        <f t="shared" ref="F116:F123" si="16">D116+E116</f>
        <v>0</v>
      </c>
      <c r="G116" s="56"/>
      <c r="H116" s="56"/>
      <c r="I116" s="56">
        <f t="shared" si="13"/>
        <v>0</v>
      </c>
    </row>
    <row r="117" spans="2:9" x14ac:dyDescent="0.2">
      <c r="B117" s="54" t="s">
        <v>59</v>
      </c>
      <c r="C117" s="55"/>
      <c r="D117" s="53"/>
      <c r="E117" s="56"/>
      <c r="F117" s="56">
        <f t="shared" si="16"/>
        <v>0</v>
      </c>
      <c r="G117" s="56"/>
      <c r="H117" s="56"/>
      <c r="I117" s="56">
        <f t="shared" si="13"/>
        <v>0</v>
      </c>
    </row>
    <row r="118" spans="2:9" x14ac:dyDescent="0.2">
      <c r="B118" s="54" t="s">
        <v>60</v>
      </c>
      <c r="C118" s="55"/>
      <c r="D118" s="53">
        <v>0</v>
      </c>
      <c r="E118" s="56">
        <v>405000</v>
      </c>
      <c r="F118" s="56">
        <f t="shared" si="16"/>
        <v>405000</v>
      </c>
      <c r="G118" s="56">
        <v>243000</v>
      </c>
      <c r="H118" s="56">
        <v>243000</v>
      </c>
      <c r="I118" s="56">
        <f t="shared" si="13"/>
        <v>162000</v>
      </c>
    </row>
    <row r="119" spans="2:9" x14ac:dyDescent="0.2">
      <c r="B119" s="54" t="s">
        <v>61</v>
      </c>
      <c r="C119" s="55"/>
      <c r="D119" s="53"/>
      <c r="E119" s="56"/>
      <c r="F119" s="56">
        <f t="shared" si="16"/>
        <v>0</v>
      </c>
      <c r="G119" s="56"/>
      <c r="H119" s="56"/>
      <c r="I119" s="56">
        <f t="shared" si="13"/>
        <v>0</v>
      </c>
    </row>
    <row r="120" spans="2:9" x14ac:dyDescent="0.2">
      <c r="B120" s="54" t="s">
        <v>62</v>
      </c>
      <c r="C120" s="55"/>
      <c r="D120" s="53"/>
      <c r="E120" s="56"/>
      <c r="F120" s="56">
        <f t="shared" si="16"/>
        <v>0</v>
      </c>
      <c r="G120" s="56"/>
      <c r="H120" s="56"/>
      <c r="I120" s="56">
        <f t="shared" si="13"/>
        <v>0</v>
      </c>
    </row>
    <row r="121" spans="2:9" x14ac:dyDescent="0.2">
      <c r="B121" s="54" t="s">
        <v>63</v>
      </c>
      <c r="C121" s="55"/>
      <c r="D121" s="53"/>
      <c r="E121" s="56"/>
      <c r="F121" s="56">
        <f t="shared" si="16"/>
        <v>0</v>
      </c>
      <c r="G121" s="56"/>
      <c r="H121" s="56"/>
      <c r="I121" s="56">
        <f t="shared" si="13"/>
        <v>0</v>
      </c>
    </row>
    <row r="122" spans="2:9" x14ac:dyDescent="0.2">
      <c r="B122" s="54" t="s">
        <v>64</v>
      </c>
      <c r="C122" s="55"/>
      <c r="D122" s="53"/>
      <c r="E122" s="56"/>
      <c r="F122" s="56">
        <f t="shared" si="16"/>
        <v>0</v>
      </c>
      <c r="G122" s="56"/>
      <c r="H122" s="56"/>
      <c r="I122" s="56">
        <f t="shared" si="13"/>
        <v>0</v>
      </c>
    </row>
    <row r="123" spans="2:9" x14ac:dyDescent="0.2">
      <c r="B123" s="54" t="s">
        <v>65</v>
      </c>
      <c r="C123" s="55"/>
      <c r="D123" s="53"/>
      <c r="E123" s="56"/>
      <c r="F123" s="56">
        <f t="shared" si="16"/>
        <v>0</v>
      </c>
      <c r="G123" s="56"/>
      <c r="H123" s="56"/>
      <c r="I123" s="56">
        <f t="shared" si="13"/>
        <v>0</v>
      </c>
    </row>
    <row r="124" spans="2:9" x14ac:dyDescent="0.2">
      <c r="B124" s="51" t="s">
        <v>66</v>
      </c>
      <c r="C124" s="52"/>
      <c r="D124" s="53">
        <f>SUM(D125:D133)</f>
        <v>8108724.2799999993</v>
      </c>
      <c r="E124" s="53">
        <f>SUM(E125:E133)</f>
        <v>960999.77999999991</v>
      </c>
      <c r="F124" s="53">
        <f>SUM(F125:F133)</f>
        <v>9069724.0599999987</v>
      </c>
      <c r="G124" s="53">
        <f>SUM(G125:G133)</f>
        <v>1474080.2200000002</v>
      </c>
      <c r="H124" s="53">
        <f>SUM(H125:H133)</f>
        <v>400961.9</v>
      </c>
      <c r="I124" s="56">
        <f t="shared" si="13"/>
        <v>7595643.839999998</v>
      </c>
    </row>
    <row r="125" spans="2:9" x14ac:dyDescent="0.2">
      <c r="B125" s="54" t="s">
        <v>67</v>
      </c>
      <c r="C125" s="55"/>
      <c r="D125" s="53">
        <v>18096</v>
      </c>
      <c r="E125" s="56">
        <v>717410.25</v>
      </c>
      <c r="F125" s="56">
        <f>D125+E125</f>
        <v>735506.25</v>
      </c>
      <c r="G125" s="56">
        <v>342503.9</v>
      </c>
      <c r="H125" s="56">
        <v>342503.9</v>
      </c>
      <c r="I125" s="56">
        <f t="shared" si="13"/>
        <v>393002.35</v>
      </c>
    </row>
    <row r="126" spans="2:9" x14ac:dyDescent="0.2">
      <c r="B126" s="54" t="s">
        <v>68</v>
      </c>
      <c r="C126" s="55"/>
      <c r="D126" s="53">
        <v>0</v>
      </c>
      <c r="E126" s="56">
        <v>12522</v>
      </c>
      <c r="F126" s="56">
        <f t="shared" ref="F126:F133" si="17">D126+E126</f>
        <v>12522</v>
      </c>
      <c r="G126" s="56">
        <v>12522</v>
      </c>
      <c r="H126" s="56">
        <v>12522</v>
      </c>
      <c r="I126" s="56">
        <f t="shared" si="13"/>
        <v>0</v>
      </c>
    </row>
    <row r="127" spans="2:9" x14ac:dyDescent="0.2">
      <c r="B127" s="54" t="s">
        <v>69</v>
      </c>
      <c r="C127" s="55"/>
      <c r="D127" s="53"/>
      <c r="E127" s="56"/>
      <c r="F127" s="56">
        <f t="shared" si="17"/>
        <v>0</v>
      </c>
      <c r="G127" s="56"/>
      <c r="H127" s="56"/>
      <c r="I127" s="56">
        <f t="shared" si="13"/>
        <v>0</v>
      </c>
    </row>
    <row r="128" spans="2:9" x14ac:dyDescent="0.2">
      <c r="B128" s="54" t="s">
        <v>70</v>
      </c>
      <c r="C128" s="55"/>
      <c r="D128" s="53">
        <v>4945028</v>
      </c>
      <c r="E128" s="56">
        <v>839130.96</v>
      </c>
      <c r="F128" s="56">
        <f t="shared" si="17"/>
        <v>5784158.96</v>
      </c>
      <c r="G128" s="56">
        <v>1073118.32</v>
      </c>
      <c r="H128" s="56">
        <v>0</v>
      </c>
      <c r="I128" s="56">
        <f t="shared" si="13"/>
        <v>4711040.6399999997</v>
      </c>
    </row>
    <row r="129" spans="2:9" x14ac:dyDescent="0.2">
      <c r="B129" s="54" t="s">
        <v>71</v>
      </c>
      <c r="C129" s="55"/>
      <c r="D129" s="53">
        <v>1</v>
      </c>
      <c r="E129" s="56">
        <v>-1</v>
      </c>
      <c r="F129" s="56">
        <f t="shared" si="17"/>
        <v>0</v>
      </c>
      <c r="G129" s="56">
        <v>0</v>
      </c>
      <c r="H129" s="56">
        <v>0</v>
      </c>
      <c r="I129" s="56">
        <f t="shared" si="13"/>
        <v>0</v>
      </c>
    </row>
    <row r="130" spans="2:9" x14ac:dyDescent="0.2">
      <c r="B130" s="54" t="s">
        <v>72</v>
      </c>
      <c r="C130" s="55"/>
      <c r="D130" s="53">
        <v>3145599.28</v>
      </c>
      <c r="E130" s="56">
        <v>-608062.43000000005</v>
      </c>
      <c r="F130" s="56">
        <f t="shared" si="17"/>
        <v>2537536.8499999996</v>
      </c>
      <c r="G130" s="56">
        <v>45936</v>
      </c>
      <c r="H130" s="56">
        <v>45936</v>
      </c>
      <c r="I130" s="56">
        <f t="shared" si="13"/>
        <v>2491600.8499999996</v>
      </c>
    </row>
    <row r="131" spans="2:9" x14ac:dyDescent="0.2">
      <c r="B131" s="54" t="s">
        <v>73</v>
      </c>
      <c r="C131" s="55"/>
      <c r="D131" s="53"/>
      <c r="E131" s="56"/>
      <c r="F131" s="56">
        <f t="shared" si="17"/>
        <v>0</v>
      </c>
      <c r="G131" s="56"/>
      <c r="H131" s="56"/>
      <c r="I131" s="56">
        <f t="shared" si="13"/>
        <v>0</v>
      </c>
    </row>
    <row r="132" spans="2:9" x14ac:dyDescent="0.2">
      <c r="B132" s="54" t="s">
        <v>74</v>
      </c>
      <c r="C132" s="55"/>
      <c r="D132" s="53"/>
      <c r="E132" s="56"/>
      <c r="F132" s="56">
        <f t="shared" si="17"/>
        <v>0</v>
      </c>
      <c r="G132" s="56"/>
      <c r="H132" s="56"/>
      <c r="I132" s="56">
        <f t="shared" si="13"/>
        <v>0</v>
      </c>
    </row>
    <row r="133" spans="2:9" x14ac:dyDescent="0.2">
      <c r="B133" s="54" t="s">
        <v>75</v>
      </c>
      <c r="C133" s="55"/>
      <c r="D133" s="53"/>
      <c r="E133" s="56"/>
      <c r="F133" s="56">
        <f t="shared" si="17"/>
        <v>0</v>
      </c>
      <c r="G133" s="56"/>
      <c r="H133" s="56"/>
      <c r="I133" s="56">
        <f t="shared" si="13"/>
        <v>0</v>
      </c>
    </row>
    <row r="134" spans="2:9" x14ac:dyDescent="0.2">
      <c r="B134" s="51" t="s">
        <v>76</v>
      </c>
      <c r="C134" s="52"/>
      <c r="D134" s="53">
        <f>SUM(D135:D137)</f>
        <v>75151971.930000007</v>
      </c>
      <c r="E134" s="53">
        <f>SUM(E135:E137)</f>
        <v>-12262213.4</v>
      </c>
      <c r="F134" s="53">
        <f>SUM(F135:F137)</f>
        <v>62889758.530000009</v>
      </c>
      <c r="G134" s="53">
        <f>SUM(G135:G137)</f>
        <v>5790259.6699999999</v>
      </c>
      <c r="H134" s="53">
        <f>SUM(H135:H137)</f>
        <v>5790259.6699999999</v>
      </c>
      <c r="I134" s="56">
        <f t="shared" si="13"/>
        <v>57099498.860000007</v>
      </c>
    </row>
    <row r="135" spans="2:9" x14ac:dyDescent="0.2">
      <c r="B135" s="54" t="s">
        <v>77</v>
      </c>
      <c r="C135" s="55"/>
      <c r="D135" s="53">
        <v>75151971.930000007</v>
      </c>
      <c r="E135" s="56">
        <v>-12262213.4</v>
      </c>
      <c r="F135" s="56">
        <f>D135+E135</f>
        <v>62889758.530000009</v>
      </c>
      <c r="G135" s="56">
        <v>5790259.6699999999</v>
      </c>
      <c r="H135" s="56">
        <v>5790259.6699999999</v>
      </c>
      <c r="I135" s="56">
        <f t="shared" si="13"/>
        <v>57099498.860000007</v>
      </c>
    </row>
    <row r="136" spans="2:9" x14ac:dyDescent="0.2">
      <c r="B136" s="54" t="s">
        <v>78</v>
      </c>
      <c r="C136" s="55"/>
      <c r="D136" s="53"/>
      <c r="E136" s="56"/>
      <c r="F136" s="56">
        <f>D136+E136</f>
        <v>0</v>
      </c>
      <c r="G136" s="56"/>
      <c r="H136" s="56"/>
      <c r="I136" s="56">
        <f t="shared" si="13"/>
        <v>0</v>
      </c>
    </row>
    <row r="137" spans="2:9" x14ac:dyDescent="0.2">
      <c r="B137" s="54" t="s">
        <v>79</v>
      </c>
      <c r="C137" s="55"/>
      <c r="D137" s="53"/>
      <c r="E137" s="56"/>
      <c r="F137" s="56">
        <f>D137+E137</f>
        <v>0</v>
      </c>
      <c r="G137" s="56"/>
      <c r="H137" s="56"/>
      <c r="I137" s="56">
        <f t="shared" si="13"/>
        <v>0</v>
      </c>
    </row>
    <row r="138" spans="2:9" x14ac:dyDescent="0.2">
      <c r="B138" s="51" t="s">
        <v>80</v>
      </c>
      <c r="C138" s="52"/>
      <c r="D138" s="53">
        <f>SUM(D139:D146)</f>
        <v>0</v>
      </c>
      <c r="E138" s="53">
        <f>SUM(E139:E146)</f>
        <v>0</v>
      </c>
      <c r="F138" s="53">
        <f>F139+F140+F141+F142+F143+F145+F146</f>
        <v>0</v>
      </c>
      <c r="G138" s="53">
        <f>SUM(G139:G146)</f>
        <v>0</v>
      </c>
      <c r="H138" s="53">
        <f>SUM(H139:H146)</f>
        <v>0</v>
      </c>
      <c r="I138" s="56">
        <f t="shared" si="13"/>
        <v>0</v>
      </c>
    </row>
    <row r="139" spans="2:9" x14ac:dyDescent="0.2">
      <c r="B139" s="54" t="s">
        <v>81</v>
      </c>
      <c r="C139" s="55"/>
      <c r="D139" s="53"/>
      <c r="E139" s="56"/>
      <c r="F139" s="56">
        <f>D139+E139</f>
        <v>0</v>
      </c>
      <c r="G139" s="56"/>
      <c r="H139" s="56"/>
      <c r="I139" s="56">
        <f t="shared" si="13"/>
        <v>0</v>
      </c>
    </row>
    <row r="140" spans="2:9" x14ac:dyDescent="0.2">
      <c r="B140" s="54" t="s">
        <v>82</v>
      </c>
      <c r="C140" s="55"/>
      <c r="D140" s="53"/>
      <c r="E140" s="56"/>
      <c r="F140" s="56">
        <f t="shared" ref="F140:F146" si="18">D140+E140</f>
        <v>0</v>
      </c>
      <c r="G140" s="56"/>
      <c r="H140" s="56"/>
      <c r="I140" s="56">
        <f t="shared" si="13"/>
        <v>0</v>
      </c>
    </row>
    <row r="141" spans="2:9" x14ac:dyDescent="0.2">
      <c r="B141" s="54" t="s">
        <v>83</v>
      </c>
      <c r="C141" s="55"/>
      <c r="D141" s="53"/>
      <c r="E141" s="56"/>
      <c r="F141" s="56">
        <f t="shared" si="18"/>
        <v>0</v>
      </c>
      <c r="G141" s="56"/>
      <c r="H141" s="56"/>
      <c r="I141" s="56">
        <f t="shared" si="13"/>
        <v>0</v>
      </c>
    </row>
    <row r="142" spans="2:9" x14ac:dyDescent="0.2">
      <c r="B142" s="54" t="s">
        <v>84</v>
      </c>
      <c r="C142" s="55"/>
      <c r="D142" s="53"/>
      <c r="E142" s="56"/>
      <c r="F142" s="56">
        <f t="shared" si="18"/>
        <v>0</v>
      </c>
      <c r="G142" s="56"/>
      <c r="H142" s="56"/>
      <c r="I142" s="56">
        <f t="shared" si="13"/>
        <v>0</v>
      </c>
    </row>
    <row r="143" spans="2:9" x14ac:dyDescent="0.2">
      <c r="B143" s="54" t="s">
        <v>85</v>
      </c>
      <c r="C143" s="55"/>
      <c r="D143" s="53"/>
      <c r="E143" s="56"/>
      <c r="F143" s="56">
        <f t="shared" si="18"/>
        <v>0</v>
      </c>
      <c r="G143" s="56"/>
      <c r="H143" s="56"/>
      <c r="I143" s="56">
        <f t="shared" si="13"/>
        <v>0</v>
      </c>
    </row>
    <row r="144" spans="2:9" x14ac:dyDescent="0.2">
      <c r="B144" s="54" t="s">
        <v>86</v>
      </c>
      <c r="C144" s="55"/>
      <c r="D144" s="53"/>
      <c r="E144" s="56"/>
      <c r="F144" s="56">
        <f t="shared" si="18"/>
        <v>0</v>
      </c>
      <c r="G144" s="56"/>
      <c r="H144" s="56"/>
      <c r="I144" s="56">
        <f t="shared" si="13"/>
        <v>0</v>
      </c>
    </row>
    <row r="145" spans="2:9" x14ac:dyDescent="0.2">
      <c r="B145" s="54" t="s">
        <v>87</v>
      </c>
      <c r="C145" s="55"/>
      <c r="D145" s="53"/>
      <c r="E145" s="56"/>
      <c r="F145" s="56">
        <f t="shared" si="18"/>
        <v>0</v>
      </c>
      <c r="G145" s="56"/>
      <c r="H145" s="56"/>
      <c r="I145" s="56">
        <f t="shared" si="13"/>
        <v>0</v>
      </c>
    </row>
    <row r="146" spans="2:9" x14ac:dyDescent="0.2">
      <c r="B146" s="54" t="s">
        <v>88</v>
      </c>
      <c r="C146" s="55"/>
      <c r="D146" s="53"/>
      <c r="E146" s="56"/>
      <c r="F146" s="56">
        <f t="shared" si="18"/>
        <v>0</v>
      </c>
      <c r="G146" s="56"/>
      <c r="H146" s="56"/>
      <c r="I146" s="56">
        <f t="shared" si="13"/>
        <v>0</v>
      </c>
    </row>
    <row r="147" spans="2:9" x14ac:dyDescent="0.2">
      <c r="B147" s="51" t="s">
        <v>89</v>
      </c>
      <c r="C147" s="52"/>
      <c r="D147" s="53">
        <f>SUM(D148:D150)</f>
        <v>4699085</v>
      </c>
      <c r="E147" s="53">
        <f>SUM(E148:E150)</f>
        <v>22472136.300000001</v>
      </c>
      <c r="F147" s="53">
        <f>SUM(F148:F150)</f>
        <v>27171221.300000001</v>
      </c>
      <c r="G147" s="53">
        <f>SUM(G148:G150)</f>
        <v>11915163.1</v>
      </c>
      <c r="H147" s="53">
        <f>SUM(H148:H150)</f>
        <v>11915163.1</v>
      </c>
      <c r="I147" s="56">
        <f t="shared" si="13"/>
        <v>15256058.200000001</v>
      </c>
    </row>
    <row r="148" spans="2:9" x14ac:dyDescent="0.2">
      <c r="B148" s="54" t="s">
        <v>90</v>
      </c>
      <c r="C148" s="55"/>
      <c r="D148" s="53"/>
      <c r="E148" s="56"/>
      <c r="F148" s="56">
        <f>D148+E148</f>
        <v>0</v>
      </c>
      <c r="G148" s="56"/>
      <c r="H148" s="56"/>
      <c r="I148" s="56">
        <f t="shared" si="13"/>
        <v>0</v>
      </c>
    </row>
    <row r="149" spans="2:9" x14ac:dyDescent="0.2">
      <c r="B149" s="54" t="s">
        <v>91</v>
      </c>
      <c r="C149" s="55"/>
      <c r="D149" s="53"/>
      <c r="E149" s="56"/>
      <c r="F149" s="56">
        <f>D149+E149</f>
        <v>0</v>
      </c>
      <c r="G149" s="56"/>
      <c r="H149" s="56"/>
      <c r="I149" s="56">
        <f t="shared" si="13"/>
        <v>0</v>
      </c>
    </row>
    <row r="150" spans="2:9" x14ac:dyDescent="0.2">
      <c r="B150" s="54" t="s">
        <v>92</v>
      </c>
      <c r="C150" s="55"/>
      <c r="D150" s="53">
        <v>4699085</v>
      </c>
      <c r="E150" s="56">
        <v>22472136.300000001</v>
      </c>
      <c r="F150" s="56">
        <f>D150+E150</f>
        <v>27171221.300000001</v>
      </c>
      <c r="G150" s="56">
        <v>11915163.1</v>
      </c>
      <c r="H150" s="56">
        <v>11915163.1</v>
      </c>
      <c r="I150" s="56">
        <f t="shared" ref="I150:I158" si="19">F150-G150</f>
        <v>15256058.200000001</v>
      </c>
    </row>
    <row r="151" spans="2:9" x14ac:dyDescent="0.2">
      <c r="B151" s="51" t="s">
        <v>93</v>
      </c>
      <c r="C151" s="52"/>
      <c r="D151" s="53">
        <f>SUM(D152:D158)</f>
        <v>131458781.59</v>
      </c>
      <c r="E151" s="53">
        <f>SUM(E152:E158)</f>
        <v>-4844396.7100000083</v>
      </c>
      <c r="F151" s="53">
        <f>SUM(F152:F158)</f>
        <v>126614384.88</v>
      </c>
      <c r="G151" s="53">
        <f>SUM(G152:G158)</f>
        <v>60440075.520000003</v>
      </c>
      <c r="H151" s="53">
        <f>SUM(H152:H158)</f>
        <v>60440075.520000003</v>
      </c>
      <c r="I151" s="56">
        <f t="shared" si="19"/>
        <v>66174309.359999992</v>
      </c>
    </row>
    <row r="152" spans="2:9" x14ac:dyDescent="0.2">
      <c r="B152" s="54" t="s">
        <v>94</v>
      </c>
      <c r="C152" s="55"/>
      <c r="D152" s="53">
        <v>7573900</v>
      </c>
      <c r="E152" s="56">
        <v>113279746.08</v>
      </c>
      <c r="F152" s="56">
        <f>D152+E152</f>
        <v>120853646.08</v>
      </c>
      <c r="G152" s="56">
        <v>58694976.43</v>
      </c>
      <c r="H152" s="56">
        <v>58694976.43</v>
      </c>
      <c r="I152" s="56">
        <f t="shared" si="19"/>
        <v>62158669.649999999</v>
      </c>
    </row>
    <row r="153" spans="2:9" x14ac:dyDescent="0.2">
      <c r="B153" s="54" t="s">
        <v>95</v>
      </c>
      <c r="C153" s="55"/>
      <c r="D153" s="53">
        <v>123884881.59</v>
      </c>
      <c r="E153" s="56">
        <v>-118124142.79000001</v>
      </c>
      <c r="F153" s="56">
        <f t="shared" ref="F153:F158" si="20">D153+E153</f>
        <v>5760738.799999997</v>
      </c>
      <c r="G153" s="56">
        <v>1745099.09</v>
      </c>
      <c r="H153" s="56">
        <v>1745099.09</v>
      </c>
      <c r="I153" s="56">
        <f t="shared" si="19"/>
        <v>4015639.7099999972</v>
      </c>
    </row>
    <row r="154" spans="2:9" x14ac:dyDescent="0.2">
      <c r="B154" s="54" t="s">
        <v>96</v>
      </c>
      <c r="C154" s="55"/>
      <c r="D154" s="53"/>
      <c r="E154" s="56"/>
      <c r="F154" s="56">
        <f t="shared" si="20"/>
        <v>0</v>
      </c>
      <c r="G154" s="56"/>
      <c r="H154" s="56"/>
      <c r="I154" s="56">
        <f t="shared" si="19"/>
        <v>0</v>
      </c>
    </row>
    <row r="155" spans="2:9" x14ac:dyDescent="0.2">
      <c r="B155" s="54" t="s">
        <v>97</v>
      </c>
      <c r="C155" s="55"/>
      <c r="D155" s="53"/>
      <c r="E155" s="56"/>
      <c r="F155" s="56">
        <f t="shared" si="20"/>
        <v>0</v>
      </c>
      <c r="G155" s="56"/>
      <c r="H155" s="56"/>
      <c r="I155" s="56">
        <f t="shared" si="19"/>
        <v>0</v>
      </c>
    </row>
    <row r="156" spans="2:9" x14ac:dyDescent="0.2">
      <c r="B156" s="54" t="s">
        <v>98</v>
      </c>
      <c r="C156" s="55"/>
      <c r="D156" s="53"/>
      <c r="E156" s="56"/>
      <c r="F156" s="56">
        <f t="shared" si="20"/>
        <v>0</v>
      </c>
      <c r="G156" s="56"/>
      <c r="H156" s="56"/>
      <c r="I156" s="56">
        <f t="shared" si="19"/>
        <v>0</v>
      </c>
    </row>
    <row r="157" spans="2:9" x14ac:dyDescent="0.2">
      <c r="B157" s="54" t="s">
        <v>99</v>
      </c>
      <c r="C157" s="55"/>
      <c r="D157" s="53"/>
      <c r="E157" s="56"/>
      <c r="F157" s="56">
        <f t="shared" si="20"/>
        <v>0</v>
      </c>
      <c r="G157" s="56"/>
      <c r="H157" s="56"/>
      <c r="I157" s="56">
        <f t="shared" si="19"/>
        <v>0</v>
      </c>
    </row>
    <row r="158" spans="2:9" x14ac:dyDescent="0.2">
      <c r="B158" s="54" t="s">
        <v>100</v>
      </c>
      <c r="C158" s="55"/>
      <c r="D158" s="53"/>
      <c r="E158" s="56"/>
      <c r="F158" s="56">
        <f t="shared" si="20"/>
        <v>0</v>
      </c>
      <c r="G158" s="56"/>
      <c r="H158" s="56"/>
      <c r="I158" s="56">
        <f t="shared" si="19"/>
        <v>0</v>
      </c>
    </row>
    <row r="159" spans="2:9" x14ac:dyDescent="0.2">
      <c r="B159" s="51"/>
      <c r="C159" s="52"/>
      <c r="D159" s="53"/>
      <c r="E159" s="56"/>
      <c r="F159" s="56"/>
      <c r="G159" s="56"/>
      <c r="H159" s="56"/>
      <c r="I159" s="56"/>
    </row>
    <row r="160" spans="2:9" x14ac:dyDescent="0.2">
      <c r="B160" s="66" t="s">
        <v>102</v>
      </c>
      <c r="C160" s="67"/>
      <c r="D160" s="50">
        <f t="shared" ref="D160:I160" si="21">D10+D85</f>
        <v>1648813351.7199998</v>
      </c>
      <c r="E160" s="50">
        <f t="shared" si="21"/>
        <v>75179104.319999993</v>
      </c>
      <c r="F160" s="50">
        <f t="shared" si="21"/>
        <v>1723992456.04</v>
      </c>
      <c r="G160" s="50">
        <f t="shared" si="21"/>
        <v>917706147.72000003</v>
      </c>
      <c r="H160" s="50">
        <f t="shared" si="21"/>
        <v>913976355.37999988</v>
      </c>
      <c r="I160" s="50">
        <f t="shared" si="21"/>
        <v>806286308.32000005</v>
      </c>
    </row>
    <row r="161" spans="2:9" ht="13.5" thickBot="1" x14ac:dyDescent="0.25">
      <c r="B161" s="68"/>
      <c r="C161" s="69"/>
      <c r="D161" s="70"/>
      <c r="E161" s="71"/>
      <c r="F161" s="71"/>
      <c r="G161" s="71"/>
      <c r="H161" s="71"/>
      <c r="I161" s="71"/>
    </row>
    <row r="165" spans="2:9" x14ac:dyDescent="0.2">
      <c r="B165" s="72" t="s">
        <v>13</v>
      </c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55118110236220474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27CD1-83B0-48C6-900B-9866148392E6}">
  <sheetPr>
    <pageSetUpPr fitToPage="1"/>
  </sheetPr>
  <dimension ref="A1:G89"/>
  <sheetViews>
    <sheetView workbookViewId="0">
      <pane ySplit="9" topLeftCell="A10" activePane="bottomLeft" state="frozen"/>
      <selection pane="bottomLeft"/>
    </sheetView>
  </sheetViews>
  <sheetFormatPr baseColWidth="10" defaultColWidth="12.83203125" defaultRowHeight="12.75" x14ac:dyDescent="0.2"/>
  <cols>
    <col min="1" max="1" width="61.6640625" style="30" customWidth="1"/>
    <col min="2" max="2" width="15.5" style="30" customWidth="1"/>
    <col min="3" max="3" width="16.83203125" style="30" customWidth="1"/>
    <col min="4" max="4" width="16.1640625" style="30" customWidth="1"/>
    <col min="5" max="5" width="16.5" style="30" customWidth="1"/>
    <col min="6" max="6" width="17" style="30" customWidth="1"/>
    <col min="7" max="7" width="17.83203125" style="30" bestFit="1" customWidth="1"/>
    <col min="8" max="256" width="12.83203125" style="30"/>
    <col min="257" max="257" width="61.6640625" style="30" customWidth="1"/>
    <col min="258" max="258" width="15.5" style="30" customWidth="1"/>
    <col min="259" max="259" width="16.83203125" style="30" customWidth="1"/>
    <col min="260" max="260" width="16.1640625" style="30" customWidth="1"/>
    <col min="261" max="261" width="16.5" style="30" customWidth="1"/>
    <col min="262" max="262" width="17" style="30" customWidth="1"/>
    <col min="263" max="263" width="17.83203125" style="30" bestFit="1" customWidth="1"/>
    <col min="264" max="512" width="12.83203125" style="30"/>
    <col min="513" max="513" width="61.6640625" style="30" customWidth="1"/>
    <col min="514" max="514" width="15.5" style="30" customWidth="1"/>
    <col min="515" max="515" width="16.83203125" style="30" customWidth="1"/>
    <col min="516" max="516" width="16.1640625" style="30" customWidth="1"/>
    <col min="517" max="517" width="16.5" style="30" customWidth="1"/>
    <col min="518" max="518" width="17" style="30" customWidth="1"/>
    <col min="519" max="519" width="17.83203125" style="30" bestFit="1" customWidth="1"/>
    <col min="520" max="768" width="12.83203125" style="30"/>
    <col min="769" max="769" width="61.6640625" style="30" customWidth="1"/>
    <col min="770" max="770" width="15.5" style="30" customWidth="1"/>
    <col min="771" max="771" width="16.83203125" style="30" customWidth="1"/>
    <col min="772" max="772" width="16.1640625" style="30" customWidth="1"/>
    <col min="773" max="773" width="16.5" style="30" customWidth="1"/>
    <col min="774" max="774" width="17" style="30" customWidth="1"/>
    <col min="775" max="775" width="17.83203125" style="30" bestFit="1" customWidth="1"/>
    <col min="776" max="1024" width="12.83203125" style="30"/>
    <col min="1025" max="1025" width="61.6640625" style="30" customWidth="1"/>
    <col min="1026" max="1026" width="15.5" style="30" customWidth="1"/>
    <col min="1027" max="1027" width="16.83203125" style="30" customWidth="1"/>
    <col min="1028" max="1028" width="16.1640625" style="30" customWidth="1"/>
    <col min="1029" max="1029" width="16.5" style="30" customWidth="1"/>
    <col min="1030" max="1030" width="17" style="30" customWidth="1"/>
    <col min="1031" max="1031" width="17.83203125" style="30" bestFit="1" customWidth="1"/>
    <col min="1032" max="1280" width="12.83203125" style="30"/>
    <col min="1281" max="1281" width="61.6640625" style="30" customWidth="1"/>
    <col min="1282" max="1282" width="15.5" style="30" customWidth="1"/>
    <col min="1283" max="1283" width="16.83203125" style="30" customWidth="1"/>
    <col min="1284" max="1284" width="16.1640625" style="30" customWidth="1"/>
    <col min="1285" max="1285" width="16.5" style="30" customWidth="1"/>
    <col min="1286" max="1286" width="17" style="30" customWidth="1"/>
    <col min="1287" max="1287" width="17.83203125" style="30" bestFit="1" customWidth="1"/>
    <col min="1288" max="1536" width="12.83203125" style="30"/>
    <col min="1537" max="1537" width="61.6640625" style="30" customWidth="1"/>
    <col min="1538" max="1538" width="15.5" style="30" customWidth="1"/>
    <col min="1539" max="1539" width="16.83203125" style="30" customWidth="1"/>
    <col min="1540" max="1540" width="16.1640625" style="30" customWidth="1"/>
    <col min="1541" max="1541" width="16.5" style="30" customWidth="1"/>
    <col min="1542" max="1542" width="17" style="30" customWidth="1"/>
    <col min="1543" max="1543" width="17.83203125" style="30" bestFit="1" customWidth="1"/>
    <col min="1544" max="1792" width="12.83203125" style="30"/>
    <col min="1793" max="1793" width="61.6640625" style="30" customWidth="1"/>
    <col min="1794" max="1794" width="15.5" style="30" customWidth="1"/>
    <col min="1795" max="1795" width="16.83203125" style="30" customWidth="1"/>
    <col min="1796" max="1796" width="16.1640625" style="30" customWidth="1"/>
    <col min="1797" max="1797" width="16.5" style="30" customWidth="1"/>
    <col min="1798" max="1798" width="17" style="30" customWidth="1"/>
    <col min="1799" max="1799" width="17.83203125" style="30" bestFit="1" customWidth="1"/>
    <col min="1800" max="2048" width="12.83203125" style="30"/>
    <col min="2049" max="2049" width="61.6640625" style="30" customWidth="1"/>
    <col min="2050" max="2050" width="15.5" style="30" customWidth="1"/>
    <col min="2051" max="2051" width="16.83203125" style="30" customWidth="1"/>
    <col min="2052" max="2052" width="16.1640625" style="30" customWidth="1"/>
    <col min="2053" max="2053" width="16.5" style="30" customWidth="1"/>
    <col min="2054" max="2054" width="17" style="30" customWidth="1"/>
    <col min="2055" max="2055" width="17.83203125" style="30" bestFit="1" customWidth="1"/>
    <col min="2056" max="2304" width="12.83203125" style="30"/>
    <col min="2305" max="2305" width="61.6640625" style="30" customWidth="1"/>
    <col min="2306" max="2306" width="15.5" style="30" customWidth="1"/>
    <col min="2307" max="2307" width="16.83203125" style="30" customWidth="1"/>
    <col min="2308" max="2308" width="16.1640625" style="30" customWidth="1"/>
    <col min="2309" max="2309" width="16.5" style="30" customWidth="1"/>
    <col min="2310" max="2310" width="17" style="30" customWidth="1"/>
    <col min="2311" max="2311" width="17.83203125" style="30" bestFit="1" customWidth="1"/>
    <col min="2312" max="2560" width="12.83203125" style="30"/>
    <col min="2561" max="2561" width="61.6640625" style="30" customWidth="1"/>
    <col min="2562" max="2562" width="15.5" style="30" customWidth="1"/>
    <col min="2563" max="2563" width="16.83203125" style="30" customWidth="1"/>
    <col min="2564" max="2564" width="16.1640625" style="30" customWidth="1"/>
    <col min="2565" max="2565" width="16.5" style="30" customWidth="1"/>
    <col min="2566" max="2566" width="17" style="30" customWidth="1"/>
    <col min="2567" max="2567" width="17.83203125" style="30" bestFit="1" customWidth="1"/>
    <col min="2568" max="2816" width="12.83203125" style="30"/>
    <col min="2817" max="2817" width="61.6640625" style="30" customWidth="1"/>
    <col min="2818" max="2818" width="15.5" style="30" customWidth="1"/>
    <col min="2819" max="2819" width="16.83203125" style="30" customWidth="1"/>
    <col min="2820" max="2820" width="16.1640625" style="30" customWidth="1"/>
    <col min="2821" max="2821" width="16.5" style="30" customWidth="1"/>
    <col min="2822" max="2822" width="17" style="30" customWidth="1"/>
    <col min="2823" max="2823" width="17.83203125" style="30" bestFit="1" customWidth="1"/>
    <col min="2824" max="3072" width="12.83203125" style="30"/>
    <col min="3073" max="3073" width="61.6640625" style="30" customWidth="1"/>
    <col min="3074" max="3074" width="15.5" style="30" customWidth="1"/>
    <col min="3075" max="3075" width="16.83203125" style="30" customWidth="1"/>
    <col min="3076" max="3076" width="16.1640625" style="30" customWidth="1"/>
    <col min="3077" max="3077" width="16.5" style="30" customWidth="1"/>
    <col min="3078" max="3078" width="17" style="30" customWidth="1"/>
    <col min="3079" max="3079" width="17.83203125" style="30" bestFit="1" customWidth="1"/>
    <col min="3080" max="3328" width="12.83203125" style="30"/>
    <col min="3329" max="3329" width="61.6640625" style="30" customWidth="1"/>
    <col min="3330" max="3330" width="15.5" style="30" customWidth="1"/>
    <col min="3331" max="3331" width="16.83203125" style="30" customWidth="1"/>
    <col min="3332" max="3332" width="16.1640625" style="30" customWidth="1"/>
    <col min="3333" max="3333" width="16.5" style="30" customWidth="1"/>
    <col min="3334" max="3334" width="17" style="30" customWidth="1"/>
    <col min="3335" max="3335" width="17.83203125" style="30" bestFit="1" customWidth="1"/>
    <col min="3336" max="3584" width="12.83203125" style="30"/>
    <col min="3585" max="3585" width="61.6640625" style="30" customWidth="1"/>
    <col min="3586" max="3586" width="15.5" style="30" customWidth="1"/>
    <col min="3587" max="3587" width="16.83203125" style="30" customWidth="1"/>
    <col min="3588" max="3588" width="16.1640625" style="30" customWidth="1"/>
    <col min="3589" max="3589" width="16.5" style="30" customWidth="1"/>
    <col min="3590" max="3590" width="17" style="30" customWidth="1"/>
    <col min="3591" max="3591" width="17.83203125" style="30" bestFit="1" customWidth="1"/>
    <col min="3592" max="3840" width="12.83203125" style="30"/>
    <col min="3841" max="3841" width="61.6640625" style="30" customWidth="1"/>
    <col min="3842" max="3842" width="15.5" style="30" customWidth="1"/>
    <col min="3843" max="3843" width="16.83203125" style="30" customWidth="1"/>
    <col min="3844" max="3844" width="16.1640625" style="30" customWidth="1"/>
    <col min="3845" max="3845" width="16.5" style="30" customWidth="1"/>
    <col min="3846" max="3846" width="17" style="30" customWidth="1"/>
    <col min="3847" max="3847" width="17.83203125" style="30" bestFit="1" customWidth="1"/>
    <col min="3848" max="4096" width="12.83203125" style="30"/>
    <col min="4097" max="4097" width="61.6640625" style="30" customWidth="1"/>
    <col min="4098" max="4098" width="15.5" style="30" customWidth="1"/>
    <col min="4099" max="4099" width="16.83203125" style="30" customWidth="1"/>
    <col min="4100" max="4100" width="16.1640625" style="30" customWidth="1"/>
    <col min="4101" max="4101" width="16.5" style="30" customWidth="1"/>
    <col min="4102" max="4102" width="17" style="30" customWidth="1"/>
    <col min="4103" max="4103" width="17.83203125" style="30" bestFit="1" customWidth="1"/>
    <col min="4104" max="4352" width="12.83203125" style="30"/>
    <col min="4353" max="4353" width="61.6640625" style="30" customWidth="1"/>
    <col min="4354" max="4354" width="15.5" style="30" customWidth="1"/>
    <col min="4355" max="4355" width="16.83203125" style="30" customWidth="1"/>
    <col min="4356" max="4356" width="16.1640625" style="30" customWidth="1"/>
    <col min="4357" max="4357" width="16.5" style="30" customWidth="1"/>
    <col min="4358" max="4358" width="17" style="30" customWidth="1"/>
    <col min="4359" max="4359" width="17.83203125" style="30" bestFit="1" customWidth="1"/>
    <col min="4360" max="4608" width="12.83203125" style="30"/>
    <col min="4609" max="4609" width="61.6640625" style="30" customWidth="1"/>
    <col min="4610" max="4610" width="15.5" style="30" customWidth="1"/>
    <col min="4611" max="4611" width="16.83203125" style="30" customWidth="1"/>
    <col min="4612" max="4612" width="16.1640625" style="30" customWidth="1"/>
    <col min="4613" max="4613" width="16.5" style="30" customWidth="1"/>
    <col min="4614" max="4614" width="17" style="30" customWidth="1"/>
    <col min="4615" max="4615" width="17.83203125" style="30" bestFit="1" customWidth="1"/>
    <col min="4616" max="4864" width="12.83203125" style="30"/>
    <col min="4865" max="4865" width="61.6640625" style="30" customWidth="1"/>
    <col min="4866" max="4866" width="15.5" style="30" customWidth="1"/>
    <col min="4867" max="4867" width="16.83203125" style="30" customWidth="1"/>
    <col min="4868" max="4868" width="16.1640625" style="30" customWidth="1"/>
    <col min="4869" max="4869" width="16.5" style="30" customWidth="1"/>
    <col min="4870" max="4870" width="17" style="30" customWidth="1"/>
    <col min="4871" max="4871" width="17.83203125" style="30" bestFit="1" customWidth="1"/>
    <col min="4872" max="5120" width="12.83203125" style="30"/>
    <col min="5121" max="5121" width="61.6640625" style="30" customWidth="1"/>
    <col min="5122" max="5122" width="15.5" style="30" customWidth="1"/>
    <col min="5123" max="5123" width="16.83203125" style="30" customWidth="1"/>
    <col min="5124" max="5124" width="16.1640625" style="30" customWidth="1"/>
    <col min="5125" max="5125" width="16.5" style="30" customWidth="1"/>
    <col min="5126" max="5126" width="17" style="30" customWidth="1"/>
    <col min="5127" max="5127" width="17.83203125" style="30" bestFit="1" customWidth="1"/>
    <col min="5128" max="5376" width="12.83203125" style="30"/>
    <col min="5377" max="5377" width="61.6640625" style="30" customWidth="1"/>
    <col min="5378" max="5378" width="15.5" style="30" customWidth="1"/>
    <col min="5379" max="5379" width="16.83203125" style="30" customWidth="1"/>
    <col min="5380" max="5380" width="16.1640625" style="30" customWidth="1"/>
    <col min="5381" max="5381" width="16.5" style="30" customWidth="1"/>
    <col min="5382" max="5382" width="17" style="30" customWidth="1"/>
    <col min="5383" max="5383" width="17.83203125" style="30" bestFit="1" customWidth="1"/>
    <col min="5384" max="5632" width="12.83203125" style="30"/>
    <col min="5633" max="5633" width="61.6640625" style="30" customWidth="1"/>
    <col min="5634" max="5634" width="15.5" style="30" customWidth="1"/>
    <col min="5635" max="5635" width="16.83203125" style="30" customWidth="1"/>
    <col min="5636" max="5636" width="16.1640625" style="30" customWidth="1"/>
    <col min="5637" max="5637" width="16.5" style="30" customWidth="1"/>
    <col min="5638" max="5638" width="17" style="30" customWidth="1"/>
    <col min="5639" max="5639" width="17.83203125" style="30" bestFit="1" customWidth="1"/>
    <col min="5640" max="5888" width="12.83203125" style="30"/>
    <col min="5889" max="5889" width="61.6640625" style="30" customWidth="1"/>
    <col min="5890" max="5890" width="15.5" style="30" customWidth="1"/>
    <col min="5891" max="5891" width="16.83203125" style="30" customWidth="1"/>
    <col min="5892" max="5892" width="16.1640625" style="30" customWidth="1"/>
    <col min="5893" max="5893" width="16.5" style="30" customWidth="1"/>
    <col min="5894" max="5894" width="17" style="30" customWidth="1"/>
    <col min="5895" max="5895" width="17.83203125" style="30" bestFit="1" customWidth="1"/>
    <col min="5896" max="6144" width="12.83203125" style="30"/>
    <col min="6145" max="6145" width="61.6640625" style="30" customWidth="1"/>
    <col min="6146" max="6146" width="15.5" style="30" customWidth="1"/>
    <col min="6147" max="6147" width="16.83203125" style="30" customWidth="1"/>
    <col min="6148" max="6148" width="16.1640625" style="30" customWidth="1"/>
    <col min="6149" max="6149" width="16.5" style="30" customWidth="1"/>
    <col min="6150" max="6150" width="17" style="30" customWidth="1"/>
    <col min="6151" max="6151" width="17.83203125" style="30" bestFit="1" customWidth="1"/>
    <col min="6152" max="6400" width="12.83203125" style="30"/>
    <col min="6401" max="6401" width="61.6640625" style="30" customWidth="1"/>
    <col min="6402" max="6402" width="15.5" style="30" customWidth="1"/>
    <col min="6403" max="6403" width="16.83203125" style="30" customWidth="1"/>
    <col min="6404" max="6404" width="16.1640625" style="30" customWidth="1"/>
    <col min="6405" max="6405" width="16.5" style="30" customWidth="1"/>
    <col min="6406" max="6406" width="17" style="30" customWidth="1"/>
    <col min="6407" max="6407" width="17.83203125" style="30" bestFit="1" customWidth="1"/>
    <col min="6408" max="6656" width="12.83203125" style="30"/>
    <col min="6657" max="6657" width="61.6640625" style="30" customWidth="1"/>
    <col min="6658" max="6658" width="15.5" style="30" customWidth="1"/>
    <col min="6659" max="6659" width="16.83203125" style="30" customWidth="1"/>
    <col min="6660" max="6660" width="16.1640625" style="30" customWidth="1"/>
    <col min="6661" max="6661" width="16.5" style="30" customWidth="1"/>
    <col min="6662" max="6662" width="17" style="30" customWidth="1"/>
    <col min="6663" max="6663" width="17.83203125" style="30" bestFit="1" customWidth="1"/>
    <col min="6664" max="6912" width="12.83203125" style="30"/>
    <col min="6913" max="6913" width="61.6640625" style="30" customWidth="1"/>
    <col min="6914" max="6914" width="15.5" style="30" customWidth="1"/>
    <col min="6915" max="6915" width="16.83203125" style="30" customWidth="1"/>
    <col min="6916" max="6916" width="16.1640625" style="30" customWidth="1"/>
    <col min="6917" max="6917" width="16.5" style="30" customWidth="1"/>
    <col min="6918" max="6918" width="17" style="30" customWidth="1"/>
    <col min="6919" max="6919" width="17.83203125" style="30" bestFit="1" customWidth="1"/>
    <col min="6920" max="7168" width="12.83203125" style="30"/>
    <col min="7169" max="7169" width="61.6640625" style="30" customWidth="1"/>
    <col min="7170" max="7170" width="15.5" style="30" customWidth="1"/>
    <col min="7171" max="7171" width="16.83203125" style="30" customWidth="1"/>
    <col min="7172" max="7172" width="16.1640625" style="30" customWidth="1"/>
    <col min="7173" max="7173" width="16.5" style="30" customWidth="1"/>
    <col min="7174" max="7174" width="17" style="30" customWidth="1"/>
    <col min="7175" max="7175" width="17.83203125" style="30" bestFit="1" customWidth="1"/>
    <col min="7176" max="7424" width="12.83203125" style="30"/>
    <col min="7425" max="7425" width="61.6640625" style="30" customWidth="1"/>
    <col min="7426" max="7426" width="15.5" style="30" customWidth="1"/>
    <col min="7427" max="7427" width="16.83203125" style="30" customWidth="1"/>
    <col min="7428" max="7428" width="16.1640625" style="30" customWidth="1"/>
    <col min="7429" max="7429" width="16.5" style="30" customWidth="1"/>
    <col min="7430" max="7430" width="17" style="30" customWidth="1"/>
    <col min="7431" max="7431" width="17.83203125" style="30" bestFit="1" customWidth="1"/>
    <col min="7432" max="7680" width="12.83203125" style="30"/>
    <col min="7681" max="7681" width="61.6640625" style="30" customWidth="1"/>
    <col min="7682" max="7682" width="15.5" style="30" customWidth="1"/>
    <col min="7683" max="7683" width="16.83203125" style="30" customWidth="1"/>
    <col min="7684" max="7684" width="16.1640625" style="30" customWidth="1"/>
    <col min="7685" max="7685" width="16.5" style="30" customWidth="1"/>
    <col min="7686" max="7686" width="17" style="30" customWidth="1"/>
    <col min="7687" max="7687" width="17.83203125" style="30" bestFit="1" customWidth="1"/>
    <col min="7688" max="7936" width="12.83203125" style="30"/>
    <col min="7937" max="7937" width="61.6640625" style="30" customWidth="1"/>
    <col min="7938" max="7938" width="15.5" style="30" customWidth="1"/>
    <col min="7939" max="7939" width="16.83203125" style="30" customWidth="1"/>
    <col min="7940" max="7940" width="16.1640625" style="30" customWidth="1"/>
    <col min="7941" max="7941" width="16.5" style="30" customWidth="1"/>
    <col min="7942" max="7942" width="17" style="30" customWidth="1"/>
    <col min="7943" max="7943" width="17.83203125" style="30" bestFit="1" customWidth="1"/>
    <col min="7944" max="8192" width="12.83203125" style="30"/>
    <col min="8193" max="8193" width="61.6640625" style="30" customWidth="1"/>
    <col min="8194" max="8194" width="15.5" style="30" customWidth="1"/>
    <col min="8195" max="8195" width="16.83203125" style="30" customWidth="1"/>
    <col min="8196" max="8196" width="16.1640625" style="30" customWidth="1"/>
    <col min="8197" max="8197" width="16.5" style="30" customWidth="1"/>
    <col min="8198" max="8198" width="17" style="30" customWidth="1"/>
    <col min="8199" max="8199" width="17.83203125" style="30" bestFit="1" customWidth="1"/>
    <col min="8200" max="8448" width="12.83203125" style="30"/>
    <col min="8449" max="8449" width="61.6640625" style="30" customWidth="1"/>
    <col min="8450" max="8450" width="15.5" style="30" customWidth="1"/>
    <col min="8451" max="8451" width="16.83203125" style="30" customWidth="1"/>
    <col min="8452" max="8452" width="16.1640625" style="30" customWidth="1"/>
    <col min="8453" max="8453" width="16.5" style="30" customWidth="1"/>
    <col min="8454" max="8454" width="17" style="30" customWidth="1"/>
    <col min="8455" max="8455" width="17.83203125" style="30" bestFit="1" customWidth="1"/>
    <col min="8456" max="8704" width="12.83203125" style="30"/>
    <col min="8705" max="8705" width="61.6640625" style="30" customWidth="1"/>
    <col min="8706" max="8706" width="15.5" style="30" customWidth="1"/>
    <col min="8707" max="8707" width="16.83203125" style="30" customWidth="1"/>
    <col min="8708" max="8708" width="16.1640625" style="30" customWidth="1"/>
    <col min="8709" max="8709" width="16.5" style="30" customWidth="1"/>
    <col min="8710" max="8710" width="17" style="30" customWidth="1"/>
    <col min="8711" max="8711" width="17.83203125" style="30" bestFit="1" customWidth="1"/>
    <col min="8712" max="8960" width="12.83203125" style="30"/>
    <col min="8961" max="8961" width="61.6640625" style="30" customWidth="1"/>
    <col min="8962" max="8962" width="15.5" style="30" customWidth="1"/>
    <col min="8963" max="8963" width="16.83203125" style="30" customWidth="1"/>
    <col min="8964" max="8964" width="16.1640625" style="30" customWidth="1"/>
    <col min="8965" max="8965" width="16.5" style="30" customWidth="1"/>
    <col min="8966" max="8966" width="17" style="30" customWidth="1"/>
    <col min="8967" max="8967" width="17.83203125" style="30" bestFit="1" customWidth="1"/>
    <col min="8968" max="9216" width="12.83203125" style="30"/>
    <col min="9217" max="9217" width="61.6640625" style="30" customWidth="1"/>
    <col min="9218" max="9218" width="15.5" style="30" customWidth="1"/>
    <col min="9219" max="9219" width="16.83203125" style="30" customWidth="1"/>
    <col min="9220" max="9220" width="16.1640625" style="30" customWidth="1"/>
    <col min="9221" max="9221" width="16.5" style="30" customWidth="1"/>
    <col min="9222" max="9222" width="17" style="30" customWidth="1"/>
    <col min="9223" max="9223" width="17.83203125" style="30" bestFit="1" customWidth="1"/>
    <col min="9224" max="9472" width="12.83203125" style="30"/>
    <col min="9473" max="9473" width="61.6640625" style="30" customWidth="1"/>
    <col min="9474" max="9474" width="15.5" style="30" customWidth="1"/>
    <col min="9475" max="9475" width="16.83203125" style="30" customWidth="1"/>
    <col min="9476" max="9476" width="16.1640625" style="30" customWidth="1"/>
    <col min="9477" max="9477" width="16.5" style="30" customWidth="1"/>
    <col min="9478" max="9478" width="17" style="30" customWidth="1"/>
    <col min="9479" max="9479" width="17.83203125" style="30" bestFit="1" customWidth="1"/>
    <col min="9480" max="9728" width="12.83203125" style="30"/>
    <col min="9729" max="9729" width="61.6640625" style="30" customWidth="1"/>
    <col min="9730" max="9730" width="15.5" style="30" customWidth="1"/>
    <col min="9731" max="9731" width="16.83203125" style="30" customWidth="1"/>
    <col min="9732" max="9732" width="16.1640625" style="30" customWidth="1"/>
    <col min="9733" max="9733" width="16.5" style="30" customWidth="1"/>
    <col min="9734" max="9734" width="17" style="30" customWidth="1"/>
    <col min="9735" max="9735" width="17.83203125" style="30" bestFit="1" customWidth="1"/>
    <col min="9736" max="9984" width="12.83203125" style="30"/>
    <col min="9985" max="9985" width="61.6640625" style="30" customWidth="1"/>
    <col min="9986" max="9986" width="15.5" style="30" customWidth="1"/>
    <col min="9987" max="9987" width="16.83203125" style="30" customWidth="1"/>
    <col min="9988" max="9988" width="16.1640625" style="30" customWidth="1"/>
    <col min="9989" max="9989" width="16.5" style="30" customWidth="1"/>
    <col min="9990" max="9990" width="17" style="30" customWidth="1"/>
    <col min="9991" max="9991" width="17.83203125" style="30" bestFit="1" customWidth="1"/>
    <col min="9992" max="10240" width="12.83203125" style="30"/>
    <col min="10241" max="10241" width="61.6640625" style="30" customWidth="1"/>
    <col min="10242" max="10242" width="15.5" style="30" customWidth="1"/>
    <col min="10243" max="10243" width="16.83203125" style="30" customWidth="1"/>
    <col min="10244" max="10244" width="16.1640625" style="30" customWidth="1"/>
    <col min="10245" max="10245" width="16.5" style="30" customWidth="1"/>
    <col min="10246" max="10246" width="17" style="30" customWidth="1"/>
    <col min="10247" max="10247" width="17.83203125" style="30" bestFit="1" customWidth="1"/>
    <col min="10248" max="10496" width="12.83203125" style="30"/>
    <col min="10497" max="10497" width="61.6640625" style="30" customWidth="1"/>
    <col min="10498" max="10498" width="15.5" style="30" customWidth="1"/>
    <col min="10499" max="10499" width="16.83203125" style="30" customWidth="1"/>
    <col min="10500" max="10500" width="16.1640625" style="30" customWidth="1"/>
    <col min="10501" max="10501" width="16.5" style="30" customWidth="1"/>
    <col min="10502" max="10502" width="17" style="30" customWidth="1"/>
    <col min="10503" max="10503" width="17.83203125" style="30" bestFit="1" customWidth="1"/>
    <col min="10504" max="10752" width="12.83203125" style="30"/>
    <col min="10753" max="10753" width="61.6640625" style="30" customWidth="1"/>
    <col min="10754" max="10754" width="15.5" style="30" customWidth="1"/>
    <col min="10755" max="10755" width="16.83203125" style="30" customWidth="1"/>
    <col min="10756" max="10756" width="16.1640625" style="30" customWidth="1"/>
    <col min="10757" max="10757" width="16.5" style="30" customWidth="1"/>
    <col min="10758" max="10758" width="17" style="30" customWidth="1"/>
    <col min="10759" max="10759" width="17.83203125" style="30" bestFit="1" customWidth="1"/>
    <col min="10760" max="11008" width="12.83203125" style="30"/>
    <col min="11009" max="11009" width="61.6640625" style="30" customWidth="1"/>
    <col min="11010" max="11010" width="15.5" style="30" customWidth="1"/>
    <col min="11011" max="11011" width="16.83203125" style="30" customWidth="1"/>
    <col min="11012" max="11012" width="16.1640625" style="30" customWidth="1"/>
    <col min="11013" max="11013" width="16.5" style="30" customWidth="1"/>
    <col min="11014" max="11014" width="17" style="30" customWidth="1"/>
    <col min="11015" max="11015" width="17.83203125" style="30" bestFit="1" customWidth="1"/>
    <col min="11016" max="11264" width="12.83203125" style="30"/>
    <col min="11265" max="11265" width="61.6640625" style="30" customWidth="1"/>
    <col min="11266" max="11266" width="15.5" style="30" customWidth="1"/>
    <col min="11267" max="11267" width="16.83203125" style="30" customWidth="1"/>
    <col min="11268" max="11268" width="16.1640625" style="30" customWidth="1"/>
    <col min="11269" max="11269" width="16.5" style="30" customWidth="1"/>
    <col min="11270" max="11270" width="17" style="30" customWidth="1"/>
    <col min="11271" max="11271" width="17.83203125" style="30" bestFit="1" customWidth="1"/>
    <col min="11272" max="11520" width="12.83203125" style="30"/>
    <col min="11521" max="11521" width="61.6640625" style="30" customWidth="1"/>
    <col min="11522" max="11522" width="15.5" style="30" customWidth="1"/>
    <col min="11523" max="11523" width="16.83203125" style="30" customWidth="1"/>
    <col min="11524" max="11524" width="16.1640625" style="30" customWidth="1"/>
    <col min="11525" max="11525" width="16.5" style="30" customWidth="1"/>
    <col min="11526" max="11526" width="17" style="30" customWidth="1"/>
    <col min="11527" max="11527" width="17.83203125" style="30" bestFit="1" customWidth="1"/>
    <col min="11528" max="11776" width="12.83203125" style="30"/>
    <col min="11777" max="11777" width="61.6640625" style="30" customWidth="1"/>
    <col min="11778" max="11778" width="15.5" style="30" customWidth="1"/>
    <col min="11779" max="11779" width="16.83203125" style="30" customWidth="1"/>
    <col min="11780" max="11780" width="16.1640625" style="30" customWidth="1"/>
    <col min="11781" max="11781" width="16.5" style="30" customWidth="1"/>
    <col min="11782" max="11782" width="17" style="30" customWidth="1"/>
    <col min="11783" max="11783" width="17.83203125" style="30" bestFit="1" customWidth="1"/>
    <col min="11784" max="12032" width="12.83203125" style="30"/>
    <col min="12033" max="12033" width="61.6640625" style="30" customWidth="1"/>
    <col min="12034" max="12034" width="15.5" style="30" customWidth="1"/>
    <col min="12035" max="12035" width="16.83203125" style="30" customWidth="1"/>
    <col min="12036" max="12036" width="16.1640625" style="30" customWidth="1"/>
    <col min="12037" max="12037" width="16.5" style="30" customWidth="1"/>
    <col min="12038" max="12038" width="17" style="30" customWidth="1"/>
    <col min="12039" max="12039" width="17.83203125" style="30" bestFit="1" customWidth="1"/>
    <col min="12040" max="12288" width="12.83203125" style="30"/>
    <col min="12289" max="12289" width="61.6640625" style="30" customWidth="1"/>
    <col min="12290" max="12290" width="15.5" style="30" customWidth="1"/>
    <col min="12291" max="12291" width="16.83203125" style="30" customWidth="1"/>
    <col min="12292" max="12292" width="16.1640625" style="30" customWidth="1"/>
    <col min="12293" max="12293" width="16.5" style="30" customWidth="1"/>
    <col min="12294" max="12294" width="17" style="30" customWidth="1"/>
    <col min="12295" max="12295" width="17.83203125" style="30" bestFit="1" customWidth="1"/>
    <col min="12296" max="12544" width="12.83203125" style="30"/>
    <col min="12545" max="12545" width="61.6640625" style="30" customWidth="1"/>
    <col min="12546" max="12546" width="15.5" style="30" customWidth="1"/>
    <col min="12547" max="12547" width="16.83203125" style="30" customWidth="1"/>
    <col min="12548" max="12548" width="16.1640625" style="30" customWidth="1"/>
    <col min="12549" max="12549" width="16.5" style="30" customWidth="1"/>
    <col min="12550" max="12550" width="17" style="30" customWidth="1"/>
    <col min="12551" max="12551" width="17.83203125" style="30" bestFit="1" customWidth="1"/>
    <col min="12552" max="12800" width="12.83203125" style="30"/>
    <col min="12801" max="12801" width="61.6640625" style="30" customWidth="1"/>
    <col min="12802" max="12802" width="15.5" style="30" customWidth="1"/>
    <col min="12803" max="12803" width="16.83203125" style="30" customWidth="1"/>
    <col min="12804" max="12804" width="16.1640625" style="30" customWidth="1"/>
    <col min="12805" max="12805" width="16.5" style="30" customWidth="1"/>
    <col min="12806" max="12806" width="17" style="30" customWidth="1"/>
    <col min="12807" max="12807" width="17.83203125" style="30" bestFit="1" customWidth="1"/>
    <col min="12808" max="13056" width="12.83203125" style="30"/>
    <col min="13057" max="13057" width="61.6640625" style="30" customWidth="1"/>
    <col min="13058" max="13058" width="15.5" style="30" customWidth="1"/>
    <col min="13059" max="13059" width="16.83203125" style="30" customWidth="1"/>
    <col min="13060" max="13060" width="16.1640625" style="30" customWidth="1"/>
    <col min="13061" max="13061" width="16.5" style="30" customWidth="1"/>
    <col min="13062" max="13062" width="17" style="30" customWidth="1"/>
    <col min="13063" max="13063" width="17.83203125" style="30" bestFit="1" customWidth="1"/>
    <col min="13064" max="13312" width="12.83203125" style="30"/>
    <col min="13313" max="13313" width="61.6640625" style="30" customWidth="1"/>
    <col min="13314" max="13314" width="15.5" style="30" customWidth="1"/>
    <col min="13315" max="13315" width="16.83203125" style="30" customWidth="1"/>
    <col min="13316" max="13316" width="16.1640625" style="30" customWidth="1"/>
    <col min="13317" max="13317" width="16.5" style="30" customWidth="1"/>
    <col min="13318" max="13318" width="17" style="30" customWidth="1"/>
    <col min="13319" max="13319" width="17.83203125" style="30" bestFit="1" customWidth="1"/>
    <col min="13320" max="13568" width="12.83203125" style="30"/>
    <col min="13569" max="13569" width="61.6640625" style="30" customWidth="1"/>
    <col min="13570" max="13570" width="15.5" style="30" customWidth="1"/>
    <col min="13571" max="13571" width="16.83203125" style="30" customWidth="1"/>
    <col min="13572" max="13572" width="16.1640625" style="30" customWidth="1"/>
    <col min="13573" max="13573" width="16.5" style="30" customWidth="1"/>
    <col min="13574" max="13574" width="17" style="30" customWidth="1"/>
    <col min="13575" max="13575" width="17.83203125" style="30" bestFit="1" customWidth="1"/>
    <col min="13576" max="13824" width="12.83203125" style="30"/>
    <col min="13825" max="13825" width="61.6640625" style="30" customWidth="1"/>
    <col min="13826" max="13826" width="15.5" style="30" customWidth="1"/>
    <col min="13827" max="13827" width="16.83203125" style="30" customWidth="1"/>
    <col min="13828" max="13828" width="16.1640625" style="30" customWidth="1"/>
    <col min="13829" max="13829" width="16.5" style="30" customWidth="1"/>
    <col min="13830" max="13830" width="17" style="30" customWidth="1"/>
    <col min="13831" max="13831" width="17.83203125" style="30" bestFit="1" customWidth="1"/>
    <col min="13832" max="14080" width="12.83203125" style="30"/>
    <col min="14081" max="14081" width="61.6640625" style="30" customWidth="1"/>
    <col min="14082" max="14082" width="15.5" style="30" customWidth="1"/>
    <col min="14083" max="14083" width="16.83203125" style="30" customWidth="1"/>
    <col min="14084" max="14084" width="16.1640625" style="30" customWidth="1"/>
    <col min="14085" max="14085" width="16.5" style="30" customWidth="1"/>
    <col min="14086" max="14086" width="17" style="30" customWidth="1"/>
    <col min="14087" max="14087" width="17.83203125" style="30" bestFit="1" customWidth="1"/>
    <col min="14088" max="14336" width="12.83203125" style="30"/>
    <col min="14337" max="14337" width="61.6640625" style="30" customWidth="1"/>
    <col min="14338" max="14338" width="15.5" style="30" customWidth="1"/>
    <col min="14339" max="14339" width="16.83203125" style="30" customWidth="1"/>
    <col min="14340" max="14340" width="16.1640625" style="30" customWidth="1"/>
    <col min="14341" max="14341" width="16.5" style="30" customWidth="1"/>
    <col min="14342" max="14342" width="17" style="30" customWidth="1"/>
    <col min="14343" max="14343" width="17.83203125" style="30" bestFit="1" customWidth="1"/>
    <col min="14344" max="14592" width="12.83203125" style="30"/>
    <col min="14593" max="14593" width="61.6640625" style="30" customWidth="1"/>
    <col min="14594" max="14594" width="15.5" style="30" customWidth="1"/>
    <col min="14595" max="14595" width="16.83203125" style="30" customWidth="1"/>
    <col min="14596" max="14596" width="16.1640625" style="30" customWidth="1"/>
    <col min="14597" max="14597" width="16.5" style="30" customWidth="1"/>
    <col min="14598" max="14598" width="17" style="30" customWidth="1"/>
    <col min="14599" max="14599" width="17.83203125" style="30" bestFit="1" customWidth="1"/>
    <col min="14600" max="14848" width="12.83203125" style="30"/>
    <col min="14849" max="14849" width="61.6640625" style="30" customWidth="1"/>
    <col min="14850" max="14850" width="15.5" style="30" customWidth="1"/>
    <col min="14851" max="14851" width="16.83203125" style="30" customWidth="1"/>
    <col min="14852" max="14852" width="16.1640625" style="30" customWidth="1"/>
    <col min="14853" max="14853" width="16.5" style="30" customWidth="1"/>
    <col min="14854" max="14854" width="17" style="30" customWidth="1"/>
    <col min="14855" max="14855" width="17.83203125" style="30" bestFit="1" customWidth="1"/>
    <col min="14856" max="15104" width="12.83203125" style="30"/>
    <col min="15105" max="15105" width="61.6640625" style="30" customWidth="1"/>
    <col min="15106" max="15106" width="15.5" style="30" customWidth="1"/>
    <col min="15107" max="15107" width="16.83203125" style="30" customWidth="1"/>
    <col min="15108" max="15108" width="16.1640625" style="30" customWidth="1"/>
    <col min="15109" max="15109" width="16.5" style="30" customWidth="1"/>
    <col min="15110" max="15110" width="17" style="30" customWidth="1"/>
    <col min="15111" max="15111" width="17.83203125" style="30" bestFit="1" customWidth="1"/>
    <col min="15112" max="15360" width="12.83203125" style="30"/>
    <col min="15361" max="15361" width="61.6640625" style="30" customWidth="1"/>
    <col min="15362" max="15362" width="15.5" style="30" customWidth="1"/>
    <col min="15363" max="15363" width="16.83203125" style="30" customWidth="1"/>
    <col min="15364" max="15364" width="16.1640625" style="30" customWidth="1"/>
    <col min="15365" max="15365" width="16.5" style="30" customWidth="1"/>
    <col min="15366" max="15366" width="17" style="30" customWidth="1"/>
    <col min="15367" max="15367" width="17.83203125" style="30" bestFit="1" customWidth="1"/>
    <col min="15368" max="15616" width="12.83203125" style="30"/>
    <col min="15617" max="15617" width="61.6640625" style="30" customWidth="1"/>
    <col min="15618" max="15618" width="15.5" style="30" customWidth="1"/>
    <col min="15619" max="15619" width="16.83203125" style="30" customWidth="1"/>
    <col min="15620" max="15620" width="16.1640625" style="30" customWidth="1"/>
    <col min="15621" max="15621" width="16.5" style="30" customWidth="1"/>
    <col min="15622" max="15622" width="17" style="30" customWidth="1"/>
    <col min="15623" max="15623" width="17.83203125" style="30" bestFit="1" customWidth="1"/>
    <col min="15624" max="15872" width="12.83203125" style="30"/>
    <col min="15873" max="15873" width="61.6640625" style="30" customWidth="1"/>
    <col min="15874" max="15874" width="15.5" style="30" customWidth="1"/>
    <col min="15875" max="15875" width="16.83203125" style="30" customWidth="1"/>
    <col min="15876" max="15876" width="16.1640625" style="30" customWidth="1"/>
    <col min="15877" max="15877" width="16.5" style="30" customWidth="1"/>
    <col min="15878" max="15878" width="17" style="30" customWidth="1"/>
    <col min="15879" max="15879" width="17.83203125" style="30" bestFit="1" customWidth="1"/>
    <col min="15880" max="16128" width="12.83203125" style="30"/>
    <col min="16129" max="16129" width="61.6640625" style="30" customWidth="1"/>
    <col min="16130" max="16130" width="15.5" style="30" customWidth="1"/>
    <col min="16131" max="16131" width="16.83203125" style="30" customWidth="1"/>
    <col min="16132" max="16132" width="16.1640625" style="30" customWidth="1"/>
    <col min="16133" max="16133" width="16.5" style="30" customWidth="1"/>
    <col min="16134" max="16134" width="17" style="30" customWidth="1"/>
    <col min="16135" max="16135" width="17.83203125" style="30" bestFit="1" customWidth="1"/>
    <col min="16136" max="16384" width="12.83203125" style="30"/>
  </cols>
  <sheetData>
    <row r="1" spans="1:7" ht="13.5" thickBot="1" x14ac:dyDescent="0.25"/>
    <row r="2" spans="1:7" x14ac:dyDescent="0.2">
      <c r="A2" s="31" t="s">
        <v>14</v>
      </c>
      <c r="B2" s="32"/>
      <c r="C2" s="32"/>
      <c r="D2" s="32"/>
      <c r="E2" s="32"/>
      <c r="F2" s="32"/>
      <c r="G2" s="33"/>
    </row>
    <row r="3" spans="1:7" x14ac:dyDescent="0.2">
      <c r="A3" s="34" t="s">
        <v>15</v>
      </c>
      <c r="B3" s="35"/>
      <c r="C3" s="35"/>
      <c r="D3" s="35"/>
      <c r="E3" s="35"/>
      <c r="F3" s="35"/>
      <c r="G3" s="36"/>
    </row>
    <row r="4" spans="1:7" x14ac:dyDescent="0.2">
      <c r="A4" s="34" t="s">
        <v>207</v>
      </c>
      <c r="B4" s="35"/>
      <c r="C4" s="35"/>
      <c r="D4" s="35"/>
      <c r="E4" s="35"/>
      <c r="F4" s="35"/>
      <c r="G4" s="36"/>
    </row>
    <row r="5" spans="1:7" x14ac:dyDescent="0.2">
      <c r="A5" s="34" t="s">
        <v>17</v>
      </c>
      <c r="B5" s="35"/>
      <c r="C5" s="35"/>
      <c r="D5" s="35"/>
      <c r="E5" s="35"/>
      <c r="F5" s="35"/>
      <c r="G5" s="36"/>
    </row>
    <row r="6" spans="1:7" ht="13.5" thickBot="1" x14ac:dyDescent="0.25">
      <c r="A6" s="37" t="s">
        <v>18</v>
      </c>
      <c r="B6" s="38"/>
      <c r="C6" s="38"/>
      <c r="D6" s="38"/>
      <c r="E6" s="38"/>
      <c r="F6" s="38"/>
      <c r="G6" s="39"/>
    </row>
    <row r="7" spans="1:7" ht="15.75" customHeight="1" x14ac:dyDescent="0.2">
      <c r="A7" s="31" t="s">
        <v>19</v>
      </c>
      <c r="B7" s="170" t="s">
        <v>20</v>
      </c>
      <c r="C7" s="171"/>
      <c r="D7" s="171"/>
      <c r="E7" s="171"/>
      <c r="F7" s="172"/>
      <c r="G7" s="179" t="s">
        <v>21</v>
      </c>
    </row>
    <row r="8" spans="1:7" ht="15.75" customHeight="1" thickBot="1" x14ac:dyDescent="0.25">
      <c r="A8" s="34"/>
      <c r="B8" s="176"/>
      <c r="C8" s="177"/>
      <c r="D8" s="177"/>
      <c r="E8" s="177"/>
      <c r="F8" s="178"/>
      <c r="G8" s="196"/>
    </row>
    <row r="9" spans="1:7" ht="26.25" thickBot="1" x14ac:dyDescent="0.25">
      <c r="A9" s="37"/>
      <c r="B9" s="197" t="s">
        <v>22</v>
      </c>
      <c r="C9" s="46" t="s">
        <v>23</v>
      </c>
      <c r="D9" s="46" t="s">
        <v>24</v>
      </c>
      <c r="E9" s="46" t="s">
        <v>25</v>
      </c>
      <c r="F9" s="46" t="s">
        <v>138</v>
      </c>
      <c r="G9" s="183"/>
    </row>
    <row r="10" spans="1:7" x14ac:dyDescent="0.2">
      <c r="A10" s="198"/>
      <c r="B10" s="199"/>
      <c r="C10" s="199"/>
      <c r="D10" s="199"/>
      <c r="E10" s="199"/>
      <c r="F10" s="199"/>
      <c r="G10" s="199"/>
    </row>
    <row r="11" spans="1:7" x14ac:dyDescent="0.2">
      <c r="A11" s="200" t="s">
        <v>208</v>
      </c>
      <c r="B11" s="201">
        <f t="shared" ref="B11:G11" si="0">B12+B22+B31+B42</f>
        <v>1243313548.8900003</v>
      </c>
      <c r="C11" s="201">
        <f t="shared" si="0"/>
        <v>66984598.079999991</v>
      </c>
      <c r="D11" s="201">
        <f t="shared" si="0"/>
        <v>1310298146.97</v>
      </c>
      <c r="E11" s="201">
        <f t="shared" si="0"/>
        <v>733622698</v>
      </c>
      <c r="F11" s="201">
        <f t="shared" si="0"/>
        <v>732366438.58000004</v>
      </c>
      <c r="G11" s="201">
        <f t="shared" si="0"/>
        <v>576675448.97000003</v>
      </c>
    </row>
    <row r="12" spans="1:7" x14ac:dyDescent="0.2">
      <c r="A12" s="200" t="s">
        <v>209</v>
      </c>
      <c r="B12" s="201">
        <f>SUM(B13:B20)</f>
        <v>774480108.36000013</v>
      </c>
      <c r="C12" s="201">
        <f>SUM(C13:C20)</f>
        <v>70330973.399999991</v>
      </c>
      <c r="D12" s="201">
        <f>SUM(D13:D20)</f>
        <v>844811081.75999999</v>
      </c>
      <c r="E12" s="201">
        <f>SUM(E13:E20)</f>
        <v>487450977.00999999</v>
      </c>
      <c r="F12" s="201">
        <f>SUM(F13:F20)</f>
        <v>486316795.99000007</v>
      </c>
      <c r="G12" s="201">
        <f>D12-E12</f>
        <v>357360104.75</v>
      </c>
    </row>
    <row r="13" spans="1:7" x14ac:dyDescent="0.2">
      <c r="A13" s="202" t="s">
        <v>210</v>
      </c>
      <c r="B13" s="203">
        <v>138808750.78999999</v>
      </c>
      <c r="C13" s="203">
        <v>12748246.42</v>
      </c>
      <c r="D13" s="203">
        <f>B13+C13</f>
        <v>151556997.20999998</v>
      </c>
      <c r="E13" s="203">
        <v>107508022.03</v>
      </c>
      <c r="F13" s="203">
        <v>107484721</v>
      </c>
      <c r="G13" s="203">
        <f t="shared" ref="G13:G20" si="1">D13-E13</f>
        <v>44048975.179999977</v>
      </c>
    </row>
    <row r="14" spans="1:7" x14ac:dyDescent="0.2">
      <c r="A14" s="202" t="s">
        <v>211</v>
      </c>
      <c r="B14" s="203">
        <v>6006375.3700000001</v>
      </c>
      <c r="C14" s="203">
        <v>424782</v>
      </c>
      <c r="D14" s="203">
        <f t="shared" ref="D14:D20" si="2">B14+C14</f>
        <v>6431157.3700000001</v>
      </c>
      <c r="E14" s="203">
        <v>3337019.52</v>
      </c>
      <c r="F14" s="203">
        <v>3337019.52</v>
      </c>
      <c r="G14" s="203">
        <f t="shared" si="1"/>
        <v>3094137.85</v>
      </c>
    </row>
    <row r="15" spans="1:7" x14ac:dyDescent="0.2">
      <c r="A15" s="202" t="s">
        <v>212</v>
      </c>
      <c r="B15" s="203">
        <v>89107834.060000002</v>
      </c>
      <c r="C15" s="203">
        <v>-7548587.6799999997</v>
      </c>
      <c r="D15" s="203">
        <f t="shared" si="2"/>
        <v>81559246.379999995</v>
      </c>
      <c r="E15" s="203">
        <v>43397298.079999998</v>
      </c>
      <c r="F15" s="203">
        <v>43341225.090000004</v>
      </c>
      <c r="G15" s="203">
        <f t="shared" si="1"/>
        <v>38161948.299999997</v>
      </c>
    </row>
    <row r="16" spans="1:7" x14ac:dyDescent="0.2">
      <c r="A16" s="202" t="s">
        <v>213</v>
      </c>
      <c r="B16" s="203"/>
      <c r="C16" s="203"/>
      <c r="D16" s="203">
        <f t="shared" si="2"/>
        <v>0</v>
      </c>
      <c r="E16" s="203"/>
      <c r="F16" s="203"/>
      <c r="G16" s="203">
        <f t="shared" si="1"/>
        <v>0</v>
      </c>
    </row>
    <row r="17" spans="1:7" x14ac:dyDescent="0.2">
      <c r="A17" s="202" t="s">
        <v>214</v>
      </c>
      <c r="B17" s="203">
        <v>461944474.25999999</v>
      </c>
      <c r="C17" s="203">
        <v>60054712.479999997</v>
      </c>
      <c r="D17" s="203">
        <f t="shared" si="2"/>
        <v>521999186.74000001</v>
      </c>
      <c r="E17" s="203">
        <v>285806453</v>
      </c>
      <c r="F17" s="203">
        <v>285188461.16000003</v>
      </c>
      <c r="G17" s="203">
        <f t="shared" si="1"/>
        <v>236192733.74000001</v>
      </c>
    </row>
    <row r="18" spans="1:7" x14ac:dyDescent="0.2">
      <c r="A18" s="202" t="s">
        <v>215</v>
      </c>
      <c r="B18" s="203"/>
      <c r="C18" s="203"/>
      <c r="D18" s="203">
        <f t="shared" si="2"/>
        <v>0</v>
      </c>
      <c r="E18" s="203"/>
      <c r="F18" s="203"/>
      <c r="G18" s="203">
        <f t="shared" si="1"/>
        <v>0</v>
      </c>
    </row>
    <row r="19" spans="1:7" x14ac:dyDescent="0.2">
      <c r="A19" s="202" t="s">
        <v>216</v>
      </c>
      <c r="B19" s="203">
        <v>28490911.32</v>
      </c>
      <c r="C19" s="203">
        <v>2759757.32</v>
      </c>
      <c r="D19" s="203">
        <f t="shared" si="2"/>
        <v>31250668.640000001</v>
      </c>
      <c r="E19" s="203">
        <v>19036199.66</v>
      </c>
      <c r="F19" s="203">
        <v>19028815.309999999</v>
      </c>
      <c r="G19" s="203">
        <f t="shared" si="1"/>
        <v>12214468.98</v>
      </c>
    </row>
    <row r="20" spans="1:7" x14ac:dyDescent="0.2">
      <c r="A20" s="202" t="s">
        <v>217</v>
      </c>
      <c r="B20" s="203">
        <v>50121762.560000002</v>
      </c>
      <c r="C20" s="203">
        <v>1892062.86</v>
      </c>
      <c r="D20" s="203">
        <f t="shared" si="2"/>
        <v>52013825.420000002</v>
      </c>
      <c r="E20" s="203">
        <v>28365984.719999999</v>
      </c>
      <c r="F20" s="203">
        <v>27936553.91</v>
      </c>
      <c r="G20" s="203">
        <f t="shared" si="1"/>
        <v>23647840.700000003</v>
      </c>
    </row>
    <row r="21" spans="1:7" x14ac:dyDescent="0.2">
      <c r="A21" s="204"/>
      <c r="B21" s="203"/>
      <c r="C21" s="203"/>
      <c r="D21" s="203"/>
      <c r="E21" s="203"/>
      <c r="F21" s="203"/>
      <c r="G21" s="203"/>
    </row>
    <row r="22" spans="1:7" x14ac:dyDescent="0.2">
      <c r="A22" s="200" t="s">
        <v>218</v>
      </c>
      <c r="B22" s="201">
        <f>SUM(B23:B29)</f>
        <v>449283283.63000005</v>
      </c>
      <c r="C22" s="201">
        <f>SUM(C23:C29)</f>
        <v>-3158019.92</v>
      </c>
      <c r="D22" s="201">
        <f>SUM(D23:D29)</f>
        <v>446125263.71000004</v>
      </c>
      <c r="E22" s="201">
        <f>SUM(E23:E29)</f>
        <v>235726779.38</v>
      </c>
      <c r="F22" s="201">
        <f>SUM(F23:F29)</f>
        <v>235605042.94</v>
      </c>
      <c r="G22" s="201">
        <f t="shared" ref="G22:G29" si="3">D22-E22</f>
        <v>210398484.33000004</v>
      </c>
    </row>
    <row r="23" spans="1:7" x14ac:dyDescent="0.2">
      <c r="A23" s="202" t="s">
        <v>219</v>
      </c>
      <c r="B23" s="203">
        <v>184988713.24000001</v>
      </c>
      <c r="C23" s="203">
        <v>-5249139.96</v>
      </c>
      <c r="D23" s="203">
        <f>B23+C23</f>
        <v>179739573.28</v>
      </c>
      <c r="E23" s="203">
        <v>83450841.620000005</v>
      </c>
      <c r="F23" s="203">
        <v>83346494.159999996</v>
      </c>
      <c r="G23" s="203">
        <f t="shared" si="3"/>
        <v>96288731.659999996</v>
      </c>
    </row>
    <row r="24" spans="1:7" x14ac:dyDescent="0.2">
      <c r="A24" s="202" t="s">
        <v>220</v>
      </c>
      <c r="B24" s="203">
        <v>198942655.80000001</v>
      </c>
      <c r="C24" s="203">
        <v>-718409.79</v>
      </c>
      <c r="D24" s="203">
        <f t="shared" ref="D24:D29" si="4">B24+C24</f>
        <v>198224246.01000002</v>
      </c>
      <c r="E24" s="203">
        <v>114854161.3</v>
      </c>
      <c r="F24" s="203">
        <v>114838556.06</v>
      </c>
      <c r="G24" s="203">
        <f t="shared" si="3"/>
        <v>83370084.710000023</v>
      </c>
    </row>
    <row r="25" spans="1:7" x14ac:dyDescent="0.2">
      <c r="A25" s="202" t="s">
        <v>221</v>
      </c>
      <c r="B25" s="203">
        <v>24499636.329999998</v>
      </c>
      <c r="C25" s="203">
        <v>2233104.9500000002</v>
      </c>
      <c r="D25" s="203">
        <f t="shared" si="4"/>
        <v>26732741.279999997</v>
      </c>
      <c r="E25" s="203">
        <v>15332953.699999999</v>
      </c>
      <c r="F25" s="203">
        <v>15331274.789999999</v>
      </c>
      <c r="G25" s="203">
        <f t="shared" si="3"/>
        <v>11399787.579999998</v>
      </c>
    </row>
    <row r="26" spans="1:7" x14ac:dyDescent="0.2">
      <c r="A26" s="202" t="s">
        <v>222</v>
      </c>
      <c r="B26" s="203">
        <v>29909014.859999999</v>
      </c>
      <c r="C26" s="203">
        <v>143684.88</v>
      </c>
      <c r="D26" s="203">
        <f t="shared" si="4"/>
        <v>30052699.739999998</v>
      </c>
      <c r="E26" s="203">
        <v>15966927.76</v>
      </c>
      <c r="F26" s="203">
        <v>15966927.77</v>
      </c>
      <c r="G26" s="203">
        <f t="shared" si="3"/>
        <v>14085771.979999999</v>
      </c>
    </row>
    <row r="27" spans="1:7" x14ac:dyDescent="0.2">
      <c r="A27" s="202" t="s">
        <v>223</v>
      </c>
      <c r="B27" s="203"/>
      <c r="C27" s="203"/>
      <c r="D27" s="203">
        <f t="shared" si="4"/>
        <v>0</v>
      </c>
      <c r="E27" s="203"/>
      <c r="F27" s="203"/>
      <c r="G27" s="203">
        <f t="shared" si="3"/>
        <v>0</v>
      </c>
    </row>
    <row r="28" spans="1:7" x14ac:dyDescent="0.2">
      <c r="A28" s="202" t="s">
        <v>224</v>
      </c>
      <c r="B28" s="203">
        <v>4736598.97</v>
      </c>
      <c r="C28" s="203">
        <v>235346</v>
      </c>
      <c r="D28" s="203">
        <f t="shared" si="4"/>
        <v>4971944.97</v>
      </c>
      <c r="E28" s="203">
        <v>2785234.48</v>
      </c>
      <c r="F28" s="203">
        <v>2785129.64</v>
      </c>
      <c r="G28" s="203">
        <f t="shared" si="3"/>
        <v>2186710.4899999998</v>
      </c>
    </row>
    <row r="29" spans="1:7" x14ac:dyDescent="0.2">
      <c r="A29" s="202" t="s">
        <v>225</v>
      </c>
      <c r="B29" s="203">
        <v>6206664.4299999997</v>
      </c>
      <c r="C29" s="203">
        <v>197394</v>
      </c>
      <c r="D29" s="203">
        <f t="shared" si="4"/>
        <v>6404058.4299999997</v>
      </c>
      <c r="E29" s="203">
        <v>3336660.52</v>
      </c>
      <c r="F29" s="203">
        <v>3336660.52</v>
      </c>
      <c r="G29" s="203">
        <f t="shared" si="3"/>
        <v>3067397.9099999997</v>
      </c>
    </row>
    <row r="30" spans="1:7" x14ac:dyDescent="0.2">
      <c r="A30" s="204"/>
      <c r="B30" s="203"/>
      <c r="C30" s="203"/>
      <c r="D30" s="203"/>
      <c r="E30" s="203"/>
      <c r="F30" s="203"/>
      <c r="G30" s="203"/>
    </row>
    <row r="31" spans="1:7" x14ac:dyDescent="0.2">
      <c r="A31" s="200" t="s">
        <v>226</v>
      </c>
      <c r="B31" s="201">
        <f>SUM(B32:B40)</f>
        <v>19550156.899999999</v>
      </c>
      <c r="C31" s="201">
        <f>SUM(C32:C40)</f>
        <v>-188355.40000000002</v>
      </c>
      <c r="D31" s="201">
        <f>SUM(D32:D40)</f>
        <v>19361801.5</v>
      </c>
      <c r="E31" s="201">
        <f>SUM(E32:E40)</f>
        <v>10444941.609999999</v>
      </c>
      <c r="F31" s="201">
        <f>SUM(F32:F40)</f>
        <v>10444599.65</v>
      </c>
      <c r="G31" s="201">
        <f t="shared" ref="G31:G40" si="5">D31-E31</f>
        <v>8916859.8900000006</v>
      </c>
    </row>
    <row r="32" spans="1:7" x14ac:dyDescent="0.2">
      <c r="A32" s="202" t="s">
        <v>227</v>
      </c>
      <c r="B32" s="203"/>
      <c r="C32" s="203"/>
      <c r="D32" s="203">
        <f>B32+C32</f>
        <v>0</v>
      </c>
      <c r="E32" s="203"/>
      <c r="F32" s="203"/>
      <c r="G32" s="203">
        <f t="shared" si="5"/>
        <v>0</v>
      </c>
    </row>
    <row r="33" spans="1:7" x14ac:dyDescent="0.2">
      <c r="A33" s="202" t="s">
        <v>228</v>
      </c>
      <c r="B33" s="203"/>
      <c r="C33" s="203"/>
      <c r="D33" s="203">
        <f t="shared" ref="D33:D40" si="6">B33+C33</f>
        <v>0</v>
      </c>
      <c r="E33" s="203"/>
      <c r="F33" s="203"/>
      <c r="G33" s="203">
        <f t="shared" si="5"/>
        <v>0</v>
      </c>
    </row>
    <row r="34" spans="1:7" x14ac:dyDescent="0.2">
      <c r="A34" s="202" t="s">
        <v>229</v>
      </c>
      <c r="B34" s="203"/>
      <c r="C34" s="203"/>
      <c r="D34" s="203">
        <f t="shared" si="6"/>
        <v>0</v>
      </c>
      <c r="E34" s="203"/>
      <c r="F34" s="203"/>
      <c r="G34" s="203">
        <f t="shared" si="5"/>
        <v>0</v>
      </c>
    </row>
    <row r="35" spans="1:7" x14ac:dyDescent="0.2">
      <c r="A35" s="202" t="s">
        <v>230</v>
      </c>
      <c r="B35" s="203"/>
      <c r="C35" s="203"/>
      <c r="D35" s="203">
        <f t="shared" si="6"/>
        <v>0</v>
      </c>
      <c r="E35" s="203"/>
      <c r="F35" s="203"/>
      <c r="G35" s="203">
        <f t="shared" si="5"/>
        <v>0</v>
      </c>
    </row>
    <row r="36" spans="1:7" x14ac:dyDescent="0.2">
      <c r="A36" s="202" t="s">
        <v>231</v>
      </c>
      <c r="B36" s="203"/>
      <c r="C36" s="203"/>
      <c r="D36" s="203">
        <f t="shared" si="6"/>
        <v>0</v>
      </c>
      <c r="E36" s="203"/>
      <c r="F36" s="203"/>
      <c r="G36" s="203">
        <f t="shared" si="5"/>
        <v>0</v>
      </c>
    </row>
    <row r="37" spans="1:7" x14ac:dyDescent="0.2">
      <c r="A37" s="202" t="s">
        <v>232</v>
      </c>
      <c r="B37" s="203"/>
      <c r="C37" s="203"/>
      <c r="D37" s="203">
        <f t="shared" si="6"/>
        <v>0</v>
      </c>
      <c r="E37" s="203"/>
      <c r="F37" s="203"/>
      <c r="G37" s="203">
        <f t="shared" si="5"/>
        <v>0</v>
      </c>
    </row>
    <row r="38" spans="1:7" x14ac:dyDescent="0.2">
      <c r="A38" s="202" t="s">
        <v>233</v>
      </c>
      <c r="B38" s="203">
        <v>11887167.92</v>
      </c>
      <c r="C38" s="203">
        <v>359084.6</v>
      </c>
      <c r="D38" s="203">
        <f t="shared" si="6"/>
        <v>12246252.52</v>
      </c>
      <c r="E38" s="203">
        <v>6789420.9299999997</v>
      </c>
      <c r="F38" s="203">
        <v>6789295.9800000004</v>
      </c>
      <c r="G38" s="203">
        <f t="shared" si="5"/>
        <v>5456831.5899999999</v>
      </c>
    </row>
    <row r="39" spans="1:7" x14ac:dyDescent="0.2">
      <c r="A39" s="202" t="s">
        <v>234</v>
      </c>
      <c r="B39" s="203">
        <v>7662988.9800000004</v>
      </c>
      <c r="C39" s="203">
        <v>-547440</v>
      </c>
      <c r="D39" s="203">
        <f t="shared" si="6"/>
        <v>7115548.9800000004</v>
      </c>
      <c r="E39" s="203">
        <v>3655520.68</v>
      </c>
      <c r="F39" s="203">
        <v>3655303.67</v>
      </c>
      <c r="G39" s="203">
        <f t="shared" si="5"/>
        <v>3460028.3000000003</v>
      </c>
    </row>
    <row r="40" spans="1:7" x14ac:dyDescent="0.2">
      <c r="A40" s="202" t="s">
        <v>235</v>
      </c>
      <c r="B40" s="203"/>
      <c r="C40" s="203"/>
      <c r="D40" s="203">
        <f t="shared" si="6"/>
        <v>0</v>
      </c>
      <c r="E40" s="203"/>
      <c r="F40" s="203"/>
      <c r="G40" s="203">
        <f t="shared" si="5"/>
        <v>0</v>
      </c>
    </row>
    <row r="41" spans="1:7" x14ac:dyDescent="0.2">
      <c r="A41" s="204"/>
      <c r="B41" s="203"/>
      <c r="C41" s="203"/>
      <c r="D41" s="203"/>
      <c r="E41" s="203"/>
      <c r="F41" s="203"/>
      <c r="G41" s="203"/>
    </row>
    <row r="42" spans="1:7" x14ac:dyDescent="0.2">
      <c r="A42" s="200" t="s">
        <v>236</v>
      </c>
      <c r="B42" s="201">
        <f>SUM(B43:B46)</f>
        <v>0</v>
      </c>
      <c r="C42" s="201">
        <f>SUM(C43:C46)</f>
        <v>0</v>
      </c>
      <c r="D42" s="201">
        <f>SUM(D43:D46)</f>
        <v>0</v>
      </c>
      <c r="E42" s="201">
        <f>SUM(E43:E46)</f>
        <v>0</v>
      </c>
      <c r="F42" s="201">
        <f>SUM(F43:F46)</f>
        <v>0</v>
      </c>
      <c r="G42" s="201">
        <f>D42-E42</f>
        <v>0</v>
      </c>
    </row>
    <row r="43" spans="1:7" x14ac:dyDescent="0.2">
      <c r="A43" s="202" t="s">
        <v>237</v>
      </c>
      <c r="B43" s="203"/>
      <c r="C43" s="203"/>
      <c r="D43" s="203">
        <f>B43+C43</f>
        <v>0</v>
      </c>
      <c r="E43" s="203"/>
      <c r="F43" s="203"/>
      <c r="G43" s="203">
        <f>D43-E43</f>
        <v>0</v>
      </c>
    </row>
    <row r="44" spans="1:7" ht="25.5" x14ac:dyDescent="0.2">
      <c r="A44" s="205" t="s">
        <v>238</v>
      </c>
      <c r="B44" s="203"/>
      <c r="C44" s="203"/>
      <c r="D44" s="203">
        <f>B44+C44</f>
        <v>0</v>
      </c>
      <c r="E44" s="203"/>
      <c r="F44" s="203"/>
      <c r="G44" s="203">
        <f>D44-E44</f>
        <v>0</v>
      </c>
    </row>
    <row r="45" spans="1:7" x14ac:dyDescent="0.2">
      <c r="A45" s="202" t="s">
        <v>239</v>
      </c>
      <c r="B45" s="203"/>
      <c r="C45" s="203"/>
      <c r="D45" s="203">
        <f>B45+C45</f>
        <v>0</v>
      </c>
      <c r="E45" s="203"/>
      <c r="F45" s="203"/>
      <c r="G45" s="203">
        <f>D45-E45</f>
        <v>0</v>
      </c>
    </row>
    <row r="46" spans="1:7" x14ac:dyDescent="0.2">
      <c r="A46" s="202" t="s">
        <v>240</v>
      </c>
      <c r="B46" s="203"/>
      <c r="C46" s="203"/>
      <c r="D46" s="203">
        <f>B46+C46</f>
        <v>0</v>
      </c>
      <c r="E46" s="203"/>
      <c r="F46" s="203"/>
      <c r="G46" s="203">
        <f>D46-E46</f>
        <v>0</v>
      </c>
    </row>
    <row r="47" spans="1:7" x14ac:dyDescent="0.2">
      <c r="A47" s="204"/>
      <c r="B47" s="203"/>
      <c r="C47" s="203"/>
      <c r="D47" s="203"/>
      <c r="E47" s="203"/>
      <c r="F47" s="203"/>
      <c r="G47" s="203"/>
    </row>
    <row r="48" spans="1:7" x14ac:dyDescent="0.2">
      <c r="A48" s="200" t="s">
        <v>241</v>
      </c>
      <c r="B48" s="201">
        <f>B49+B59+B68+B79</f>
        <v>405499802.82999998</v>
      </c>
      <c r="C48" s="201">
        <f>C49+C59+C68+C79</f>
        <v>8194506.2400000002</v>
      </c>
      <c r="D48" s="201">
        <f>D49+D59+D68+D79</f>
        <v>413694309.06999999</v>
      </c>
      <c r="E48" s="201">
        <f>E49+E59+E68+E79</f>
        <v>184083449.72</v>
      </c>
      <c r="F48" s="201">
        <f>F49+F59+F68+F79</f>
        <v>181609916.80000001</v>
      </c>
      <c r="G48" s="201">
        <f t="shared" ref="G48:G83" si="7">D48-E48</f>
        <v>229610859.34999999</v>
      </c>
    </row>
    <row r="49" spans="1:7" x14ac:dyDescent="0.2">
      <c r="A49" s="200" t="s">
        <v>209</v>
      </c>
      <c r="B49" s="201">
        <f>SUM(B50:B57)</f>
        <v>334105429.44999999</v>
      </c>
      <c r="C49" s="201">
        <f>SUM(C50:C57)</f>
        <v>-3362565.49</v>
      </c>
      <c r="D49" s="201">
        <f>SUM(D50:D57)</f>
        <v>330742863.95999998</v>
      </c>
      <c r="E49" s="201">
        <f>SUM(E50:E57)</f>
        <v>169820182.84999999</v>
      </c>
      <c r="F49" s="201">
        <f>SUM(F50:F57)</f>
        <v>167346649.93000001</v>
      </c>
      <c r="G49" s="201">
        <f t="shared" si="7"/>
        <v>160922681.10999998</v>
      </c>
    </row>
    <row r="50" spans="1:7" x14ac:dyDescent="0.2">
      <c r="A50" s="202" t="s">
        <v>210</v>
      </c>
      <c r="B50" s="203"/>
      <c r="C50" s="203"/>
      <c r="D50" s="203">
        <f>B50+C50</f>
        <v>0</v>
      </c>
      <c r="E50" s="203"/>
      <c r="F50" s="203"/>
      <c r="G50" s="203">
        <f t="shared" si="7"/>
        <v>0</v>
      </c>
    </row>
    <row r="51" spans="1:7" x14ac:dyDescent="0.2">
      <c r="A51" s="202" t="s">
        <v>211</v>
      </c>
      <c r="B51" s="203"/>
      <c r="C51" s="203"/>
      <c r="D51" s="203">
        <f t="shared" ref="D51:D57" si="8">B51+C51</f>
        <v>0</v>
      </c>
      <c r="E51" s="203"/>
      <c r="F51" s="203"/>
      <c r="G51" s="203">
        <f t="shared" si="7"/>
        <v>0</v>
      </c>
    </row>
    <row r="52" spans="1:7" x14ac:dyDescent="0.2">
      <c r="A52" s="202" t="s">
        <v>212</v>
      </c>
      <c r="B52" s="203"/>
      <c r="C52" s="203"/>
      <c r="D52" s="203">
        <f t="shared" si="8"/>
        <v>0</v>
      </c>
      <c r="E52" s="203"/>
      <c r="F52" s="203"/>
      <c r="G52" s="203">
        <f t="shared" si="7"/>
        <v>0</v>
      </c>
    </row>
    <row r="53" spans="1:7" x14ac:dyDescent="0.2">
      <c r="A53" s="202" t="s">
        <v>213</v>
      </c>
      <c r="B53" s="203"/>
      <c r="C53" s="203"/>
      <c r="D53" s="203">
        <f t="shared" si="8"/>
        <v>0</v>
      </c>
      <c r="E53" s="203"/>
      <c r="F53" s="203"/>
      <c r="G53" s="203">
        <f t="shared" si="7"/>
        <v>0</v>
      </c>
    </row>
    <row r="54" spans="1:7" x14ac:dyDescent="0.2">
      <c r="A54" s="202" t="s">
        <v>214</v>
      </c>
      <c r="B54" s="203">
        <v>3757599.55</v>
      </c>
      <c r="C54" s="203">
        <v>114414.25</v>
      </c>
      <c r="D54" s="203">
        <f t="shared" si="8"/>
        <v>3872013.8</v>
      </c>
      <c r="E54" s="203">
        <v>0</v>
      </c>
      <c r="F54" s="203">
        <v>0</v>
      </c>
      <c r="G54" s="203">
        <f t="shared" si="7"/>
        <v>3872013.8</v>
      </c>
    </row>
    <row r="55" spans="1:7" x14ac:dyDescent="0.2">
      <c r="A55" s="202" t="s">
        <v>215</v>
      </c>
      <c r="B55" s="203"/>
      <c r="C55" s="203"/>
      <c r="D55" s="203">
        <f t="shared" si="8"/>
        <v>0</v>
      </c>
      <c r="E55" s="203"/>
      <c r="F55" s="203"/>
      <c r="G55" s="203">
        <f t="shared" si="7"/>
        <v>0</v>
      </c>
    </row>
    <row r="56" spans="1:7" x14ac:dyDescent="0.2">
      <c r="A56" s="202" t="s">
        <v>216</v>
      </c>
      <c r="B56" s="203">
        <v>330347829.89999998</v>
      </c>
      <c r="C56" s="203">
        <v>-3476979.74</v>
      </c>
      <c r="D56" s="203">
        <f t="shared" si="8"/>
        <v>326870850.15999997</v>
      </c>
      <c r="E56" s="203">
        <v>169820182.84999999</v>
      </c>
      <c r="F56" s="203">
        <v>167346649.93000001</v>
      </c>
      <c r="G56" s="203">
        <f t="shared" si="7"/>
        <v>157050667.30999997</v>
      </c>
    </row>
    <row r="57" spans="1:7" x14ac:dyDescent="0.2">
      <c r="A57" s="202" t="s">
        <v>217</v>
      </c>
      <c r="B57" s="203"/>
      <c r="C57" s="203"/>
      <c r="D57" s="203">
        <f t="shared" si="8"/>
        <v>0</v>
      </c>
      <c r="E57" s="203"/>
      <c r="F57" s="203"/>
      <c r="G57" s="203">
        <f t="shared" si="7"/>
        <v>0</v>
      </c>
    </row>
    <row r="58" spans="1:7" x14ac:dyDescent="0.2">
      <c r="A58" s="204"/>
      <c r="B58" s="203"/>
      <c r="C58" s="203"/>
      <c r="D58" s="203"/>
      <c r="E58" s="203"/>
      <c r="F58" s="203"/>
      <c r="G58" s="203"/>
    </row>
    <row r="59" spans="1:7" x14ac:dyDescent="0.2">
      <c r="A59" s="200" t="s">
        <v>218</v>
      </c>
      <c r="B59" s="201">
        <f>SUM(B60:B66)</f>
        <v>71394373.379999995</v>
      </c>
      <c r="C59" s="201">
        <f>SUM(C60:C66)</f>
        <v>11557071.73</v>
      </c>
      <c r="D59" s="201">
        <f>SUM(D60:D66)</f>
        <v>82951445.109999999</v>
      </c>
      <c r="E59" s="201">
        <f>SUM(E60:E66)</f>
        <v>14263266.869999999</v>
      </c>
      <c r="F59" s="201">
        <f>SUM(F60:F66)</f>
        <v>14263266.869999999</v>
      </c>
      <c r="G59" s="201">
        <f t="shared" si="7"/>
        <v>68688178.239999995</v>
      </c>
    </row>
    <row r="60" spans="1:7" x14ac:dyDescent="0.2">
      <c r="A60" s="202" t="s">
        <v>219</v>
      </c>
      <c r="B60" s="203">
        <v>30060788.370000001</v>
      </c>
      <c r="C60" s="203">
        <v>915314.03</v>
      </c>
      <c r="D60" s="203">
        <f>B60+C60</f>
        <v>30976102.400000002</v>
      </c>
      <c r="E60" s="203">
        <v>6616085.9299999997</v>
      </c>
      <c r="F60" s="203">
        <v>6616085.9299999997</v>
      </c>
      <c r="G60" s="203">
        <f t="shared" si="7"/>
        <v>24360016.470000003</v>
      </c>
    </row>
    <row r="61" spans="1:7" x14ac:dyDescent="0.2">
      <c r="A61" s="202" t="s">
        <v>220</v>
      </c>
      <c r="B61" s="203">
        <v>41333585.009999998</v>
      </c>
      <c r="C61" s="203">
        <v>10069221.82</v>
      </c>
      <c r="D61" s="203">
        <f t="shared" ref="D61:D66" si="9">B61+C61</f>
        <v>51402806.829999998</v>
      </c>
      <c r="E61" s="203">
        <v>7279279.04</v>
      </c>
      <c r="F61" s="203">
        <v>7279279.04</v>
      </c>
      <c r="G61" s="203">
        <f t="shared" si="7"/>
        <v>44123527.789999999</v>
      </c>
    </row>
    <row r="62" spans="1:7" x14ac:dyDescent="0.2">
      <c r="A62" s="202" t="s">
        <v>221</v>
      </c>
      <c r="B62" s="203"/>
      <c r="C62" s="203"/>
      <c r="D62" s="203">
        <f t="shared" si="9"/>
        <v>0</v>
      </c>
      <c r="E62" s="203"/>
      <c r="F62" s="203"/>
      <c r="G62" s="203">
        <f t="shared" si="7"/>
        <v>0</v>
      </c>
    </row>
    <row r="63" spans="1:7" x14ac:dyDescent="0.2">
      <c r="A63" s="202" t="s">
        <v>222</v>
      </c>
      <c r="B63" s="203">
        <v>0</v>
      </c>
      <c r="C63" s="203">
        <v>572535.88</v>
      </c>
      <c r="D63" s="203">
        <f t="shared" si="9"/>
        <v>572535.88</v>
      </c>
      <c r="E63" s="203">
        <v>367901.9</v>
      </c>
      <c r="F63" s="203">
        <v>367901.9</v>
      </c>
      <c r="G63" s="203">
        <f t="shared" si="7"/>
        <v>204633.97999999998</v>
      </c>
    </row>
    <row r="64" spans="1:7" x14ac:dyDescent="0.2">
      <c r="A64" s="202" t="s">
        <v>223</v>
      </c>
      <c r="B64" s="203"/>
      <c r="C64" s="203"/>
      <c r="D64" s="203">
        <f t="shared" si="9"/>
        <v>0</v>
      </c>
      <c r="E64" s="203"/>
      <c r="F64" s="203"/>
      <c r="G64" s="203">
        <f t="shared" si="7"/>
        <v>0</v>
      </c>
    </row>
    <row r="65" spans="1:7" x14ac:dyDescent="0.2">
      <c r="A65" s="202" t="s">
        <v>224</v>
      </c>
      <c r="B65" s="203"/>
      <c r="C65" s="203"/>
      <c r="D65" s="203">
        <f t="shared" si="9"/>
        <v>0</v>
      </c>
      <c r="E65" s="203"/>
      <c r="F65" s="203"/>
      <c r="G65" s="203">
        <f t="shared" si="7"/>
        <v>0</v>
      </c>
    </row>
    <row r="66" spans="1:7" x14ac:dyDescent="0.2">
      <c r="A66" s="202" t="s">
        <v>225</v>
      </c>
      <c r="B66" s="203"/>
      <c r="C66" s="203"/>
      <c r="D66" s="203">
        <f t="shared" si="9"/>
        <v>0</v>
      </c>
      <c r="E66" s="203"/>
      <c r="F66" s="203"/>
      <c r="G66" s="203">
        <f t="shared" si="7"/>
        <v>0</v>
      </c>
    </row>
    <row r="67" spans="1:7" x14ac:dyDescent="0.2">
      <c r="A67" s="204"/>
      <c r="B67" s="203"/>
      <c r="C67" s="203"/>
      <c r="D67" s="203"/>
      <c r="E67" s="203"/>
      <c r="F67" s="203"/>
      <c r="G67" s="203"/>
    </row>
    <row r="68" spans="1:7" x14ac:dyDescent="0.2">
      <c r="A68" s="200" t="s">
        <v>226</v>
      </c>
      <c r="B68" s="201">
        <f>SUM(B69:B77)</f>
        <v>0</v>
      </c>
      <c r="C68" s="201">
        <f>SUM(C69:C77)</f>
        <v>0</v>
      </c>
      <c r="D68" s="201">
        <f>SUM(D69:D77)</f>
        <v>0</v>
      </c>
      <c r="E68" s="201">
        <f>SUM(E69:E77)</f>
        <v>0</v>
      </c>
      <c r="F68" s="201">
        <f>SUM(F69:F77)</f>
        <v>0</v>
      </c>
      <c r="G68" s="201">
        <f t="shared" si="7"/>
        <v>0</v>
      </c>
    </row>
    <row r="69" spans="1:7" x14ac:dyDescent="0.2">
      <c r="A69" s="202" t="s">
        <v>227</v>
      </c>
      <c r="B69" s="203"/>
      <c r="C69" s="203"/>
      <c r="D69" s="203">
        <f>B69+C69</f>
        <v>0</v>
      </c>
      <c r="E69" s="203"/>
      <c r="F69" s="203"/>
      <c r="G69" s="203">
        <f t="shared" si="7"/>
        <v>0</v>
      </c>
    </row>
    <row r="70" spans="1:7" x14ac:dyDescent="0.2">
      <c r="A70" s="202" t="s">
        <v>228</v>
      </c>
      <c r="B70" s="203"/>
      <c r="C70" s="203"/>
      <c r="D70" s="203">
        <f t="shared" ref="D70:D77" si="10">B70+C70</f>
        <v>0</v>
      </c>
      <c r="E70" s="203"/>
      <c r="F70" s="203"/>
      <c r="G70" s="203">
        <f t="shared" si="7"/>
        <v>0</v>
      </c>
    </row>
    <row r="71" spans="1:7" x14ac:dyDescent="0.2">
      <c r="A71" s="202" t="s">
        <v>229</v>
      </c>
      <c r="B71" s="203"/>
      <c r="C71" s="203"/>
      <c r="D71" s="203">
        <f t="shared" si="10"/>
        <v>0</v>
      </c>
      <c r="E71" s="203"/>
      <c r="F71" s="203"/>
      <c r="G71" s="203">
        <f t="shared" si="7"/>
        <v>0</v>
      </c>
    </row>
    <row r="72" spans="1:7" x14ac:dyDescent="0.2">
      <c r="A72" s="202" t="s">
        <v>230</v>
      </c>
      <c r="B72" s="203"/>
      <c r="C72" s="203"/>
      <c r="D72" s="203">
        <f t="shared" si="10"/>
        <v>0</v>
      </c>
      <c r="E72" s="203"/>
      <c r="F72" s="203"/>
      <c r="G72" s="203">
        <f t="shared" si="7"/>
        <v>0</v>
      </c>
    </row>
    <row r="73" spans="1:7" x14ac:dyDescent="0.2">
      <c r="A73" s="202" t="s">
        <v>231</v>
      </c>
      <c r="B73" s="203"/>
      <c r="C73" s="203"/>
      <c r="D73" s="203">
        <f t="shared" si="10"/>
        <v>0</v>
      </c>
      <c r="E73" s="203"/>
      <c r="F73" s="203"/>
      <c r="G73" s="203">
        <f t="shared" si="7"/>
        <v>0</v>
      </c>
    </row>
    <row r="74" spans="1:7" x14ac:dyDescent="0.2">
      <c r="A74" s="202" t="s">
        <v>232</v>
      </c>
      <c r="B74" s="203"/>
      <c r="C74" s="203"/>
      <c r="D74" s="203">
        <f t="shared" si="10"/>
        <v>0</v>
      </c>
      <c r="E74" s="203"/>
      <c r="F74" s="203"/>
      <c r="G74" s="203">
        <f t="shared" si="7"/>
        <v>0</v>
      </c>
    </row>
    <row r="75" spans="1:7" x14ac:dyDescent="0.2">
      <c r="A75" s="202" t="s">
        <v>233</v>
      </c>
      <c r="B75" s="203"/>
      <c r="C75" s="203"/>
      <c r="D75" s="203">
        <f t="shared" si="10"/>
        <v>0</v>
      </c>
      <c r="E75" s="203"/>
      <c r="F75" s="203"/>
      <c r="G75" s="203">
        <f t="shared" si="7"/>
        <v>0</v>
      </c>
    </row>
    <row r="76" spans="1:7" x14ac:dyDescent="0.2">
      <c r="A76" s="202" t="s">
        <v>234</v>
      </c>
      <c r="B76" s="203"/>
      <c r="C76" s="203"/>
      <c r="D76" s="203">
        <f t="shared" si="10"/>
        <v>0</v>
      </c>
      <c r="E76" s="203"/>
      <c r="F76" s="203"/>
      <c r="G76" s="203">
        <f t="shared" si="7"/>
        <v>0</v>
      </c>
    </row>
    <row r="77" spans="1:7" x14ac:dyDescent="0.2">
      <c r="A77" s="206" t="s">
        <v>235</v>
      </c>
      <c r="B77" s="207"/>
      <c r="C77" s="207"/>
      <c r="D77" s="207">
        <f t="shared" si="10"/>
        <v>0</v>
      </c>
      <c r="E77" s="207"/>
      <c r="F77" s="207"/>
      <c r="G77" s="207">
        <f t="shared" si="7"/>
        <v>0</v>
      </c>
    </row>
    <row r="78" spans="1:7" x14ac:dyDescent="0.2">
      <c r="A78" s="204"/>
      <c r="B78" s="203"/>
      <c r="C78" s="203"/>
      <c r="D78" s="203"/>
      <c r="E78" s="203"/>
      <c r="F78" s="203"/>
      <c r="G78" s="203"/>
    </row>
    <row r="79" spans="1:7" x14ac:dyDescent="0.2">
      <c r="A79" s="200" t="s">
        <v>236</v>
      </c>
      <c r="B79" s="201">
        <f>SUM(B80:B83)</f>
        <v>0</v>
      </c>
      <c r="C79" s="201">
        <f>SUM(C80:C83)</f>
        <v>0</v>
      </c>
      <c r="D79" s="201">
        <f>SUM(D80:D83)</f>
        <v>0</v>
      </c>
      <c r="E79" s="201">
        <f>SUM(E80:E83)</f>
        <v>0</v>
      </c>
      <c r="F79" s="201">
        <f>SUM(F80:F83)</f>
        <v>0</v>
      </c>
      <c r="G79" s="201">
        <f t="shared" si="7"/>
        <v>0</v>
      </c>
    </row>
    <row r="80" spans="1:7" x14ac:dyDescent="0.2">
      <c r="A80" s="202" t="s">
        <v>237</v>
      </c>
      <c r="B80" s="203"/>
      <c r="C80" s="203"/>
      <c r="D80" s="203">
        <f>B80+C80</f>
        <v>0</v>
      </c>
      <c r="E80" s="203"/>
      <c r="F80" s="203"/>
      <c r="G80" s="203">
        <f t="shared" si="7"/>
        <v>0</v>
      </c>
    </row>
    <row r="81" spans="1:7" ht="25.5" x14ac:dyDescent="0.2">
      <c r="A81" s="205" t="s">
        <v>238</v>
      </c>
      <c r="B81" s="203"/>
      <c r="C81" s="203"/>
      <c r="D81" s="203">
        <f>B81+C81</f>
        <v>0</v>
      </c>
      <c r="E81" s="203"/>
      <c r="F81" s="203"/>
      <c r="G81" s="203">
        <f t="shared" si="7"/>
        <v>0</v>
      </c>
    </row>
    <row r="82" spans="1:7" x14ac:dyDescent="0.2">
      <c r="A82" s="202" t="s">
        <v>239</v>
      </c>
      <c r="B82" s="203"/>
      <c r="C82" s="203"/>
      <c r="D82" s="203">
        <f>B82+C82</f>
        <v>0</v>
      </c>
      <c r="E82" s="203"/>
      <c r="F82" s="203"/>
      <c r="G82" s="203">
        <f t="shared" si="7"/>
        <v>0</v>
      </c>
    </row>
    <row r="83" spans="1:7" x14ac:dyDescent="0.2">
      <c r="A83" s="202" t="s">
        <v>240</v>
      </c>
      <c r="B83" s="203"/>
      <c r="C83" s="203"/>
      <c r="D83" s="203">
        <f>B83+C83</f>
        <v>0</v>
      </c>
      <c r="E83" s="203"/>
      <c r="F83" s="203"/>
      <c r="G83" s="203">
        <f t="shared" si="7"/>
        <v>0</v>
      </c>
    </row>
    <row r="84" spans="1:7" x14ac:dyDescent="0.2">
      <c r="A84" s="204"/>
      <c r="B84" s="203"/>
      <c r="C84" s="203"/>
      <c r="D84" s="203"/>
      <c r="E84" s="203"/>
      <c r="F84" s="203"/>
      <c r="G84" s="203"/>
    </row>
    <row r="85" spans="1:7" x14ac:dyDescent="0.2">
      <c r="A85" s="200" t="s">
        <v>102</v>
      </c>
      <c r="B85" s="201">
        <f t="shared" ref="B85:G85" si="11">B11+B48</f>
        <v>1648813351.7200003</v>
      </c>
      <c r="C85" s="201">
        <f t="shared" si="11"/>
        <v>75179104.319999993</v>
      </c>
      <c r="D85" s="201">
        <f t="shared" si="11"/>
        <v>1723992456.04</v>
      </c>
      <c r="E85" s="201">
        <f t="shared" si="11"/>
        <v>917706147.72000003</v>
      </c>
      <c r="F85" s="201">
        <f t="shared" si="11"/>
        <v>913976355.38000011</v>
      </c>
      <c r="G85" s="201">
        <f t="shared" si="11"/>
        <v>806286308.32000005</v>
      </c>
    </row>
    <row r="86" spans="1:7" ht="13.5" thickBot="1" x14ac:dyDescent="0.25">
      <c r="A86" s="208"/>
      <c r="B86" s="209"/>
      <c r="C86" s="209"/>
      <c r="D86" s="209"/>
      <c r="E86" s="209"/>
      <c r="F86" s="209"/>
      <c r="G86" s="209"/>
    </row>
    <row r="89" spans="1:7" x14ac:dyDescent="0.2">
      <c r="A89" s="72" t="s">
        <v>13</v>
      </c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32"/>
  <sheetViews>
    <sheetView view="pageBreakPreview" zoomScale="120" zoomScaleNormal="100" zoomScaleSheetLayoutView="120" workbookViewId="0"/>
  </sheetViews>
  <sheetFormatPr baseColWidth="10" defaultColWidth="9.33203125" defaultRowHeight="10.5" x14ac:dyDescent="0.15"/>
  <cols>
    <col min="1" max="2" width="1.5" customWidth="1"/>
    <col min="3" max="3" width="7.5" customWidth="1"/>
    <col min="4" max="4" width="6" customWidth="1"/>
    <col min="5" max="5" width="1.5" customWidth="1"/>
    <col min="6" max="6" width="6" customWidth="1"/>
    <col min="7" max="7" width="10.5" customWidth="1"/>
    <col min="8" max="8" width="7.5" customWidth="1"/>
    <col min="9" max="9" width="0.1640625" customWidth="1"/>
    <col min="10" max="10" width="25.33203125" customWidth="1"/>
    <col min="11" max="11" width="3" customWidth="1"/>
    <col min="12" max="12" width="0.1640625" customWidth="1"/>
    <col min="13" max="13" width="20.83203125" customWidth="1"/>
    <col min="14" max="14" width="1.5" customWidth="1"/>
    <col min="15" max="15" width="0.1640625" customWidth="1"/>
    <col min="16" max="16" width="5.83203125" customWidth="1"/>
    <col min="17" max="17" width="1.5" customWidth="1"/>
    <col min="18" max="18" width="4.5" customWidth="1"/>
    <col min="19" max="19" width="1.5" customWidth="1"/>
    <col min="20" max="20" width="0.1640625" customWidth="1"/>
    <col min="21" max="21" width="8.83203125" customWidth="1"/>
    <col min="22" max="22" width="1.5" customWidth="1"/>
    <col min="23" max="23" width="6.33203125" customWidth="1"/>
  </cols>
  <sheetData>
    <row r="1" spans="1:22" ht="13.5" customHeight="1" x14ac:dyDescent="0.15">
      <c r="C1" s="5"/>
      <c r="D1" s="5"/>
      <c r="E1" s="5"/>
      <c r="F1" s="5"/>
    </row>
    <row r="2" spans="1:22" ht="12.95" customHeight="1" x14ac:dyDescent="0.15">
      <c r="C2" s="5"/>
      <c r="D2" s="5"/>
      <c r="E2" s="5"/>
      <c r="F2" s="5"/>
      <c r="G2" s="6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</row>
    <row r="3" spans="1:22" ht="3.75" customHeight="1" x14ac:dyDescent="0.15">
      <c r="C3" s="5"/>
      <c r="D3" s="5"/>
      <c r="E3" s="5"/>
      <c r="F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2" ht="0.75" customHeight="1" x14ac:dyDescent="0.15">
      <c r="C4" s="5"/>
      <c r="D4" s="5"/>
      <c r="E4" s="5"/>
      <c r="F4" s="5"/>
      <c r="G4" s="8" t="s">
        <v>1</v>
      </c>
      <c r="H4" s="8"/>
      <c r="I4" s="8"/>
      <c r="J4" s="8"/>
      <c r="K4" s="8"/>
      <c r="L4" s="8"/>
      <c r="M4" s="8"/>
      <c r="N4" s="8"/>
      <c r="O4" s="8"/>
      <c r="P4" s="8"/>
      <c r="Q4" s="7" t="s">
        <v>2</v>
      </c>
      <c r="R4" s="7"/>
      <c r="S4" s="7"/>
    </row>
    <row r="5" spans="1:22" ht="9" customHeight="1" x14ac:dyDescent="0.15">
      <c r="C5" s="5"/>
      <c r="D5" s="5"/>
      <c r="E5" s="5"/>
      <c r="F5" s="5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2" ht="6" customHeight="1" x14ac:dyDescent="0.15">
      <c r="F6" s="1" t="s">
        <v>2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22" ht="2.85" customHeight="1" x14ac:dyDescent="0.15">
      <c r="B7" s="2"/>
      <c r="C7" s="2"/>
      <c r="D7" s="2"/>
      <c r="E7" s="2"/>
      <c r="F7" s="2"/>
      <c r="G7" s="2"/>
      <c r="H7" s="8" t="s">
        <v>2</v>
      </c>
      <c r="I7" s="8"/>
      <c r="J7" s="8"/>
      <c r="K7" s="8"/>
      <c r="L7" s="8"/>
      <c r="M7" s="8"/>
      <c r="N7" s="8"/>
      <c r="O7" s="8"/>
      <c r="P7" s="8"/>
    </row>
    <row r="8" spans="1:22" ht="0.75" customHeight="1" x14ac:dyDescent="0.15">
      <c r="B8" s="2"/>
      <c r="C8" s="2"/>
      <c r="D8" s="2"/>
      <c r="E8" s="2"/>
      <c r="F8" s="2"/>
      <c r="G8" s="15" t="s">
        <v>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4"/>
      <c r="S8" s="4"/>
      <c r="T8" s="13" t="s">
        <v>2</v>
      </c>
      <c r="U8" s="9"/>
    </row>
    <row r="9" spans="1:22" ht="11.25" customHeight="1" x14ac:dyDescent="0.15">
      <c r="B9" s="2"/>
      <c r="C9" s="2"/>
      <c r="D9" s="2"/>
      <c r="E9" s="2"/>
      <c r="F9" s="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4"/>
      <c r="S9" s="4"/>
      <c r="T9" s="13"/>
      <c r="U9" s="9"/>
    </row>
    <row r="10" spans="1:22" ht="1.35" customHeight="1" x14ac:dyDescent="0.15">
      <c r="B10" s="10" t="s">
        <v>2</v>
      </c>
      <c r="C10" s="10"/>
      <c r="D10" s="10"/>
      <c r="E10" s="12" t="s">
        <v>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 t="s">
        <v>2</v>
      </c>
      <c r="S10" s="11"/>
      <c r="T10" s="13"/>
      <c r="U10" s="9"/>
    </row>
    <row r="11" spans="1:22" ht="3" customHeight="1" x14ac:dyDescent="0.15">
      <c r="B11" s="10"/>
      <c r="C11" s="10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3"/>
      <c r="U11" s="14"/>
    </row>
    <row r="12" spans="1:22" ht="2.85" customHeight="1" x14ac:dyDescent="0.15">
      <c r="B12" s="10"/>
      <c r="C12" s="10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3"/>
      <c r="U12" s="14"/>
    </row>
    <row r="13" spans="1:22" ht="6.6" customHeight="1" x14ac:dyDescent="0.15">
      <c r="B13" s="10"/>
      <c r="C13" s="10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/>
      <c r="S13" s="11"/>
      <c r="T13" s="13"/>
      <c r="U13" s="14"/>
    </row>
    <row r="14" spans="1:22" ht="13.5" customHeight="1" x14ac:dyDescent="0.15">
      <c r="A14" s="17" t="s">
        <v>4</v>
      </c>
      <c r="B14" s="17"/>
      <c r="C14" s="17"/>
      <c r="D14" s="17"/>
      <c r="E14" s="17"/>
      <c r="F14" s="17"/>
      <c r="G14" s="17"/>
      <c r="H14" s="17"/>
      <c r="I14" s="18" t="s">
        <v>2</v>
      </c>
      <c r="J14" s="19" t="s">
        <v>5</v>
      </c>
      <c r="K14" s="16"/>
      <c r="L14" s="20" t="s">
        <v>2</v>
      </c>
      <c r="M14" s="16" t="s">
        <v>6</v>
      </c>
      <c r="N14" s="16"/>
      <c r="O14" s="20" t="s">
        <v>2</v>
      </c>
      <c r="P14" s="16" t="s">
        <v>7</v>
      </c>
      <c r="Q14" s="16"/>
      <c r="R14" s="16"/>
      <c r="S14" s="16"/>
      <c r="T14" s="16"/>
      <c r="U14" s="16"/>
      <c r="V14" s="16"/>
    </row>
    <row r="15" spans="1:22" x14ac:dyDescent="0.15">
      <c r="A15" s="17"/>
      <c r="B15" s="17"/>
      <c r="C15" s="17"/>
      <c r="D15" s="17"/>
      <c r="E15" s="17"/>
      <c r="F15" s="17"/>
      <c r="G15" s="17"/>
      <c r="H15" s="17"/>
      <c r="I15" s="18"/>
      <c r="J15" s="16"/>
      <c r="K15" s="16"/>
      <c r="L15" s="20"/>
      <c r="M15" s="16"/>
      <c r="N15" s="16"/>
      <c r="O15" s="20"/>
      <c r="P15" s="16"/>
      <c r="Q15" s="16"/>
      <c r="R15" s="16"/>
      <c r="S15" s="16"/>
      <c r="T15" s="16"/>
      <c r="U15" s="16"/>
      <c r="V15" s="16"/>
    </row>
    <row r="16" spans="1:22" ht="28.5" customHeight="1" x14ac:dyDescent="0.15">
      <c r="A16" s="17"/>
      <c r="B16" s="17"/>
      <c r="C16" s="17"/>
      <c r="D16" s="17"/>
      <c r="E16" s="17"/>
      <c r="F16" s="17"/>
      <c r="G16" s="17"/>
      <c r="H16" s="17"/>
      <c r="I16" s="18"/>
      <c r="J16" s="16"/>
      <c r="K16" s="16"/>
      <c r="L16" s="20"/>
      <c r="M16" s="16"/>
      <c r="N16" s="16"/>
      <c r="O16" s="20"/>
      <c r="P16" s="16"/>
      <c r="Q16" s="16"/>
      <c r="R16" s="16"/>
      <c r="S16" s="16"/>
      <c r="T16" s="16"/>
      <c r="U16" s="16"/>
      <c r="V16" s="16"/>
    </row>
    <row r="17" spans="1:23" ht="0.75" customHeight="1" x14ac:dyDescent="0.15">
      <c r="A17" s="21" t="s">
        <v>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3" ht="12.95" customHeight="1" x14ac:dyDescent="0.15">
      <c r="A18" s="22" t="s">
        <v>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3" ht="0.75" customHeight="1" x14ac:dyDescent="0.15">
      <c r="A19" s="23" t="s">
        <v>9</v>
      </c>
      <c r="B19" s="23"/>
      <c r="C19" s="23"/>
      <c r="D19" s="23"/>
      <c r="E19" s="23"/>
      <c r="F19" s="23"/>
      <c r="G19" s="23"/>
      <c r="H19" s="23"/>
      <c r="I19" s="24">
        <v>0</v>
      </c>
      <c r="J19" s="24"/>
      <c r="K19" s="24">
        <v>1504547.17</v>
      </c>
      <c r="L19" s="24"/>
      <c r="M19" s="24"/>
      <c r="N19" s="24"/>
      <c r="O19" s="24">
        <v>-1504547</v>
      </c>
      <c r="P19" s="24"/>
      <c r="Q19" s="24"/>
      <c r="R19" s="24"/>
      <c r="S19" s="24"/>
      <c r="T19" s="24"/>
      <c r="U19" s="24"/>
      <c r="V19" s="24"/>
    </row>
    <row r="20" spans="1:23" ht="12.95" customHeight="1" x14ac:dyDescent="0.15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3" ht="6.95" customHeight="1" x14ac:dyDescent="0.15"/>
    <row r="22" spans="1:23" ht="0.75" customHeight="1" x14ac:dyDescent="0.15">
      <c r="A22" s="21" t="s">
        <v>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3" ht="12.95" customHeight="1" x14ac:dyDescent="0.15">
      <c r="A23" s="22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3" ht="0.75" customHeight="1" x14ac:dyDescent="0.15">
      <c r="A24" s="25" t="s">
        <v>11</v>
      </c>
      <c r="B24" s="25"/>
      <c r="C24" s="25"/>
      <c r="D24" s="25"/>
      <c r="E24" s="25"/>
      <c r="F24" s="25"/>
      <c r="G24" s="25"/>
      <c r="H24" s="25"/>
      <c r="I24" s="26">
        <v>0</v>
      </c>
      <c r="J24" s="26"/>
      <c r="K24" s="26">
        <v>0</v>
      </c>
      <c r="L24" s="26"/>
      <c r="M24" s="26"/>
      <c r="N24" s="26"/>
      <c r="O24" s="26">
        <v>0</v>
      </c>
      <c r="P24" s="26"/>
      <c r="Q24" s="26"/>
      <c r="R24" s="26"/>
      <c r="S24" s="26"/>
      <c r="T24" s="26"/>
      <c r="U24" s="26"/>
      <c r="V24" s="26"/>
    </row>
    <row r="25" spans="1:23" ht="12.95" customHeight="1" x14ac:dyDescent="0.15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3" ht="13.7" customHeight="1" x14ac:dyDescent="0.15">
      <c r="A26" s="27" t="s">
        <v>12</v>
      </c>
      <c r="B26" s="27"/>
      <c r="C26" s="27"/>
      <c r="D26" s="27"/>
      <c r="E26" s="27"/>
      <c r="F26" s="27"/>
      <c r="G26" s="27"/>
      <c r="H26" s="27"/>
      <c r="I26" s="28">
        <v>0</v>
      </c>
      <c r="J26" s="28"/>
      <c r="K26" s="28">
        <v>1504547.17</v>
      </c>
      <c r="L26" s="28"/>
      <c r="M26" s="28"/>
      <c r="N26" s="28"/>
      <c r="O26" s="28">
        <v>-1504547</v>
      </c>
      <c r="P26" s="28"/>
      <c r="Q26" s="28"/>
      <c r="R26" s="28"/>
      <c r="S26" s="28"/>
      <c r="T26" s="28"/>
      <c r="U26" s="28"/>
      <c r="V26" s="28"/>
    </row>
    <row r="27" spans="1:23" ht="13.7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32" spans="1:23" ht="17.25" customHeight="1" x14ac:dyDescent="0.15">
      <c r="A32" s="3" t="s">
        <v>13</v>
      </c>
    </row>
  </sheetData>
  <mergeCells count="39">
    <mergeCell ref="A26:H26"/>
    <mergeCell ref="I26:J26"/>
    <mergeCell ref="K26:N26"/>
    <mergeCell ref="O26:V26"/>
    <mergeCell ref="A27:W27"/>
    <mergeCell ref="A22:V22"/>
    <mergeCell ref="A23:V23"/>
    <mergeCell ref="A24:H25"/>
    <mergeCell ref="I24:J25"/>
    <mergeCell ref="K24:N25"/>
    <mergeCell ref="O24:V25"/>
    <mergeCell ref="A17:V17"/>
    <mergeCell ref="A18:V18"/>
    <mergeCell ref="A19:H20"/>
    <mergeCell ref="I19:J20"/>
    <mergeCell ref="K19:N20"/>
    <mergeCell ref="O19:V20"/>
    <mergeCell ref="P14:V16"/>
    <mergeCell ref="A14:H16"/>
    <mergeCell ref="I14:I16"/>
    <mergeCell ref="J14:K16"/>
    <mergeCell ref="L14:L16"/>
    <mergeCell ref="M14:N16"/>
    <mergeCell ref="O14:O16"/>
    <mergeCell ref="H7:P7"/>
    <mergeCell ref="U8:U10"/>
    <mergeCell ref="B10:D11"/>
    <mergeCell ref="R10:S12"/>
    <mergeCell ref="B12:D13"/>
    <mergeCell ref="E10:Q13"/>
    <mergeCell ref="R13:S13"/>
    <mergeCell ref="T8:T13"/>
    <mergeCell ref="U11:U13"/>
    <mergeCell ref="G8:Q9"/>
    <mergeCell ref="C1:F5"/>
    <mergeCell ref="G2:Q2"/>
    <mergeCell ref="G3:S3"/>
    <mergeCell ref="Q4:S4"/>
    <mergeCell ref="G4:P6"/>
  </mergeCells>
  <pageMargins left="0.39370078740157483" right="0.39370078740157483" top="0.59055118110236227" bottom="0.39370078740157483" header="0" footer="0"/>
  <pageSetup scale="98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AF88F-9C34-4C71-A29B-FE6E5F74C264}">
  <dimension ref="A1:U27"/>
  <sheetViews>
    <sheetView view="pageBreakPreview" zoomScale="120" zoomScaleNormal="100" zoomScaleSheetLayoutView="120" workbookViewId="0">
      <selection activeCell="V35" sqref="V35"/>
    </sheetView>
  </sheetViews>
  <sheetFormatPr baseColWidth="10" defaultColWidth="9.33203125" defaultRowHeight="10.5" x14ac:dyDescent="0.15"/>
  <cols>
    <col min="1" max="2" width="1.5" style="73" customWidth="1"/>
    <col min="3" max="3" width="7.5" style="73" customWidth="1"/>
    <col min="4" max="4" width="6" style="73" customWidth="1"/>
    <col min="5" max="5" width="1.5" style="73" customWidth="1"/>
    <col min="6" max="6" width="6" style="73" customWidth="1"/>
    <col min="7" max="7" width="10.5" style="73" customWidth="1"/>
    <col min="8" max="8" width="12" style="73" customWidth="1"/>
    <col min="9" max="9" width="0.1640625" style="73" customWidth="1"/>
    <col min="10" max="10" width="7.33203125" style="73" customWidth="1"/>
    <col min="11" max="11" width="25.5" style="73" customWidth="1"/>
    <col min="12" max="12" width="0.1640625" style="73" customWidth="1"/>
    <col min="13" max="13" width="11.83203125" style="73" customWidth="1"/>
    <col min="14" max="14" width="7.5" style="73" customWidth="1"/>
    <col min="15" max="15" width="1.5" style="73" customWidth="1"/>
    <col min="16" max="16" width="4.5" style="73" customWidth="1"/>
    <col min="17" max="17" width="1.5" style="73" customWidth="1"/>
    <col min="18" max="18" width="0.1640625" style="73" customWidth="1"/>
    <col min="19" max="19" width="8.83203125" style="73" customWidth="1"/>
    <col min="20" max="20" width="1.5" style="73" customWidth="1"/>
    <col min="21" max="21" width="5" style="73" customWidth="1"/>
    <col min="22" max="16384" width="9.33203125" style="73"/>
  </cols>
  <sheetData>
    <row r="1" spans="1:20" ht="2.4500000000000002" customHeight="1" x14ac:dyDescent="0.15">
      <c r="C1" s="76"/>
      <c r="D1" s="76"/>
      <c r="E1" s="76"/>
      <c r="F1" s="76"/>
    </row>
    <row r="2" spans="1:20" ht="18" customHeight="1" x14ac:dyDescent="0.15">
      <c r="C2" s="76"/>
      <c r="D2" s="76"/>
      <c r="E2" s="76"/>
      <c r="F2" s="76"/>
      <c r="G2" s="257" t="s">
        <v>0</v>
      </c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20" ht="0.75" customHeight="1" x14ac:dyDescent="0.15">
      <c r="C3" s="76"/>
      <c r="D3" s="76"/>
      <c r="E3" s="76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0" ht="0.75" customHeight="1" x14ac:dyDescent="0.15">
      <c r="C4" s="76"/>
      <c r="D4" s="76"/>
      <c r="E4" s="76"/>
      <c r="F4" s="76"/>
      <c r="G4" s="78" t="s">
        <v>291</v>
      </c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20" ht="12" customHeight="1" x14ac:dyDescent="0.15">
      <c r="C5" s="76"/>
      <c r="D5" s="76"/>
      <c r="E5" s="76"/>
      <c r="F5" s="76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20" ht="6.75" customHeight="1" x14ac:dyDescent="0.15">
      <c r="B6" s="81"/>
      <c r="C6" s="81"/>
      <c r="D6" s="81"/>
      <c r="E6" s="81"/>
      <c r="F6" s="81"/>
      <c r="G6" s="81"/>
      <c r="H6" s="78" t="s">
        <v>2</v>
      </c>
      <c r="I6" s="78"/>
      <c r="J6" s="78"/>
      <c r="K6" s="78"/>
      <c r="L6" s="78"/>
      <c r="M6" s="78"/>
      <c r="N6" s="78"/>
    </row>
    <row r="7" spans="1:20" ht="17.25" customHeight="1" x14ac:dyDescent="0.15">
      <c r="B7" s="81"/>
      <c r="C7" s="81"/>
      <c r="D7" s="81"/>
      <c r="E7" s="81"/>
      <c r="F7" s="81"/>
      <c r="G7" s="84" t="s">
        <v>3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0" t="s">
        <v>2</v>
      </c>
      <c r="S7" s="259"/>
    </row>
    <row r="8" spans="1:20" ht="5.85" customHeight="1" x14ac:dyDescent="0.15">
      <c r="B8" s="81"/>
      <c r="C8" s="81"/>
      <c r="D8" s="81"/>
      <c r="E8" s="81"/>
      <c r="F8" s="81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0"/>
      <c r="S8" s="259"/>
    </row>
    <row r="9" spans="1:20" ht="1.35" customHeight="1" x14ac:dyDescent="0.2">
      <c r="B9" s="85" t="s">
        <v>2</v>
      </c>
      <c r="C9" s="85"/>
      <c r="D9" s="85"/>
      <c r="E9" s="86" t="s">
        <v>2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259" t="s">
        <v>2</v>
      </c>
      <c r="Q9" s="259"/>
      <c r="R9" s="80"/>
      <c r="S9" s="259"/>
    </row>
    <row r="10" spans="1:20" ht="6.95" customHeight="1" x14ac:dyDescent="0.15"/>
    <row r="11" spans="1:20" ht="0.75" customHeight="1" x14ac:dyDescent="0.15">
      <c r="A11" s="267" t="s">
        <v>4</v>
      </c>
      <c r="B11" s="267"/>
      <c r="C11" s="267"/>
      <c r="D11" s="267"/>
      <c r="E11" s="267"/>
      <c r="F11" s="267"/>
      <c r="G11" s="267"/>
      <c r="H11" s="267"/>
      <c r="I11" s="268" t="s">
        <v>2</v>
      </c>
      <c r="J11" s="269" t="s">
        <v>25</v>
      </c>
      <c r="K11" s="269"/>
      <c r="L11" s="268" t="s">
        <v>2</v>
      </c>
      <c r="M11" s="269" t="s">
        <v>138</v>
      </c>
      <c r="N11" s="269"/>
      <c r="O11" s="269"/>
      <c r="P11" s="269"/>
      <c r="Q11" s="269"/>
      <c r="R11" s="269"/>
      <c r="S11" s="269"/>
      <c r="T11" s="269"/>
    </row>
    <row r="12" spans="1:20" ht="18" customHeight="1" x14ac:dyDescent="0.15">
      <c r="A12" s="267"/>
      <c r="B12" s="267"/>
      <c r="C12" s="267"/>
      <c r="D12" s="267"/>
      <c r="E12" s="267"/>
      <c r="F12" s="267"/>
      <c r="G12" s="267"/>
      <c r="H12" s="267"/>
      <c r="I12" s="268"/>
      <c r="J12" s="269"/>
      <c r="K12" s="269"/>
      <c r="L12" s="268"/>
      <c r="M12" s="269"/>
      <c r="N12" s="269"/>
      <c r="O12" s="269"/>
      <c r="P12" s="269"/>
      <c r="Q12" s="269"/>
      <c r="R12" s="269"/>
      <c r="S12" s="269"/>
      <c r="T12" s="269"/>
    </row>
    <row r="13" spans="1:20" ht="0.75" customHeight="1" x14ac:dyDescent="0.15">
      <c r="A13" s="270" t="s">
        <v>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</row>
    <row r="14" spans="1:20" ht="12.95" customHeight="1" x14ac:dyDescent="0.15">
      <c r="A14" s="271" t="s">
        <v>8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</row>
    <row r="15" spans="1:20" ht="0.75" customHeight="1" x14ac:dyDescent="0.15">
      <c r="A15" s="143" t="s">
        <v>292</v>
      </c>
      <c r="B15" s="143"/>
      <c r="C15" s="143"/>
      <c r="D15" s="143"/>
      <c r="E15" s="143"/>
      <c r="F15" s="143"/>
      <c r="G15" s="143"/>
      <c r="H15" s="143"/>
      <c r="I15" s="143"/>
      <c r="J15" s="143"/>
      <c r="K15" s="272">
        <v>7282929.3600000003</v>
      </c>
      <c r="L15" s="272">
        <v>7282929.3600000003</v>
      </c>
      <c r="M15" s="272"/>
      <c r="N15" s="272"/>
      <c r="O15" s="272"/>
      <c r="P15" s="272"/>
      <c r="Q15" s="272"/>
      <c r="R15" s="272"/>
      <c r="S15" s="272"/>
      <c r="T15" s="272"/>
    </row>
    <row r="16" spans="1:20" ht="12.95" customHeight="1" x14ac:dyDescent="0.1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272"/>
      <c r="L16" s="272"/>
      <c r="M16" s="272"/>
      <c r="N16" s="272"/>
      <c r="O16" s="272"/>
      <c r="P16" s="272"/>
      <c r="Q16" s="272"/>
      <c r="R16" s="272"/>
      <c r="S16" s="272"/>
      <c r="T16" s="272"/>
    </row>
    <row r="17" spans="1:21" ht="13.7" customHeight="1" x14ac:dyDescent="0.15">
      <c r="A17" s="264" t="s">
        <v>293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73">
        <v>7282929.3600000003</v>
      </c>
      <c r="L17" s="265">
        <v>7282929.3600000003</v>
      </c>
      <c r="M17" s="265"/>
      <c r="N17" s="265"/>
      <c r="O17" s="265"/>
      <c r="P17" s="265"/>
      <c r="Q17" s="265"/>
      <c r="R17" s="265"/>
      <c r="S17" s="265"/>
      <c r="T17" s="265"/>
    </row>
    <row r="18" spans="1:21" ht="6.95" customHeight="1" x14ac:dyDescent="0.15"/>
    <row r="19" spans="1:21" ht="0.75" customHeight="1" x14ac:dyDescent="0.15">
      <c r="A19" s="270" t="s">
        <v>2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</row>
    <row r="20" spans="1:21" ht="12.95" customHeight="1" x14ac:dyDescent="0.15">
      <c r="A20" s="271" t="s">
        <v>10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</row>
    <row r="21" spans="1:21" ht="0.75" customHeight="1" x14ac:dyDescent="0.15">
      <c r="A21" s="274" t="s">
        <v>294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5">
        <v>0</v>
      </c>
      <c r="L21" s="275">
        <v>0</v>
      </c>
      <c r="M21" s="275"/>
      <c r="N21" s="275"/>
      <c r="O21" s="275"/>
      <c r="P21" s="275"/>
      <c r="Q21" s="275"/>
      <c r="R21" s="275"/>
      <c r="S21" s="275"/>
      <c r="T21" s="275"/>
    </row>
    <row r="22" spans="1:21" ht="12.95" customHeight="1" x14ac:dyDescent="0.15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5"/>
      <c r="L22" s="275"/>
      <c r="M22" s="275"/>
      <c r="N22" s="275"/>
      <c r="O22" s="275"/>
      <c r="P22" s="275"/>
      <c r="Q22" s="275"/>
      <c r="R22" s="275"/>
      <c r="S22" s="275"/>
      <c r="T22" s="275"/>
    </row>
    <row r="23" spans="1:21" ht="13.7" customHeight="1" x14ac:dyDescent="0.15">
      <c r="A23" s="274" t="s">
        <v>12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6">
        <v>7282929.3600000003</v>
      </c>
      <c r="L23" s="275">
        <v>7282929.3600000003</v>
      </c>
      <c r="M23" s="275"/>
      <c r="N23" s="275"/>
      <c r="O23" s="275"/>
      <c r="P23" s="275"/>
      <c r="Q23" s="275"/>
      <c r="R23" s="275"/>
      <c r="S23" s="275"/>
      <c r="T23" s="275"/>
    </row>
    <row r="24" spans="1:21" ht="13.7" customHeight="1" x14ac:dyDescent="0.15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</row>
    <row r="27" spans="1:21" ht="21.75" customHeight="1" x14ac:dyDescent="0.15">
      <c r="A27" s="144" t="s">
        <v>13</v>
      </c>
    </row>
  </sheetData>
  <mergeCells count="31">
    <mergeCell ref="A24:U24"/>
    <mergeCell ref="A19:T19"/>
    <mergeCell ref="A20:T20"/>
    <mergeCell ref="A21:J22"/>
    <mergeCell ref="K21:K22"/>
    <mergeCell ref="L21:T22"/>
    <mergeCell ref="A23:J23"/>
    <mergeCell ref="L23:T23"/>
    <mergeCell ref="A13:T13"/>
    <mergeCell ref="A14:T14"/>
    <mergeCell ref="A15:J16"/>
    <mergeCell ref="K15:K16"/>
    <mergeCell ref="L15:T16"/>
    <mergeCell ref="A17:J17"/>
    <mergeCell ref="L17:T17"/>
    <mergeCell ref="R7:R9"/>
    <mergeCell ref="S7:S9"/>
    <mergeCell ref="B9:D9"/>
    <mergeCell ref="E9:O9"/>
    <mergeCell ref="P9:Q9"/>
    <mergeCell ref="A11:H12"/>
    <mergeCell ref="I11:I12"/>
    <mergeCell ref="J11:K12"/>
    <mergeCell ref="L11:L12"/>
    <mergeCell ref="M11:T12"/>
    <mergeCell ref="C1:F5"/>
    <mergeCell ref="G2:Q2"/>
    <mergeCell ref="G3:Q3"/>
    <mergeCell ref="G4:Q5"/>
    <mergeCell ref="H6:N6"/>
    <mergeCell ref="G7:Q8"/>
  </mergeCells>
  <pageMargins left="0.39370078740157483" right="0.39370078740157483" top="0.59055118110236227" bottom="0.39370078740157483" header="0" footer="0"/>
  <pageSetup scale="98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F37BB-E404-4949-85DC-343508DEC360}">
  <dimension ref="A1:W47"/>
  <sheetViews>
    <sheetView zoomScaleNormal="100" workbookViewId="0">
      <selection activeCell="A2" sqref="A2"/>
    </sheetView>
  </sheetViews>
  <sheetFormatPr baseColWidth="10" defaultColWidth="9.33203125" defaultRowHeight="10.5" x14ac:dyDescent="0.15"/>
  <cols>
    <col min="1" max="2" width="1.5" style="73" customWidth="1"/>
    <col min="3" max="3" width="0.83203125" style="73" customWidth="1"/>
    <col min="4" max="4" width="6.6640625" style="73" customWidth="1"/>
    <col min="5" max="5" width="6" style="73" customWidth="1"/>
    <col min="6" max="6" width="1.5" style="73" customWidth="1"/>
    <col min="7" max="7" width="6" style="73" customWidth="1"/>
    <col min="8" max="8" width="10.5" style="73" customWidth="1"/>
    <col min="9" max="9" width="30" style="73" customWidth="1"/>
    <col min="10" max="10" width="0.5" style="73" customWidth="1"/>
    <col min="11" max="11" width="0.33203125" style="73" customWidth="1"/>
    <col min="12" max="12" width="18.6640625" style="73" customWidth="1"/>
    <col min="13" max="13" width="0.5" style="73" customWidth="1"/>
    <col min="14" max="14" width="7" style="73" customWidth="1"/>
    <col min="15" max="15" width="7.5" style="73" customWidth="1"/>
    <col min="16" max="16" width="1.5" style="73" customWidth="1"/>
    <col min="17" max="17" width="3" style="73" customWidth="1"/>
    <col min="18" max="19" width="1.5" style="73" customWidth="1"/>
    <col min="20" max="20" width="0.1640625" style="73" customWidth="1"/>
    <col min="21" max="21" width="8.83203125" style="73" customWidth="1"/>
    <col min="22" max="22" width="7.5" style="73" customWidth="1"/>
    <col min="23" max="23" width="0.5" style="73" customWidth="1"/>
    <col min="24" max="24" width="29.5" style="73" customWidth="1"/>
    <col min="25" max="16384" width="9.33203125" style="73"/>
  </cols>
  <sheetData>
    <row r="1" spans="1:23" ht="2.4500000000000002" customHeight="1" x14ac:dyDescent="0.15">
      <c r="C1" s="76"/>
      <c r="D1" s="76"/>
      <c r="E1" s="76"/>
      <c r="F1" s="76"/>
      <c r="G1" s="76"/>
    </row>
    <row r="2" spans="1:23" ht="12.95" customHeight="1" x14ac:dyDescent="0.15">
      <c r="C2" s="76"/>
      <c r="D2" s="76"/>
      <c r="E2" s="76"/>
      <c r="F2" s="76"/>
      <c r="G2" s="76"/>
      <c r="H2" s="257" t="s">
        <v>0</v>
      </c>
      <c r="I2" s="257"/>
      <c r="J2" s="257"/>
      <c r="K2" s="257"/>
      <c r="L2" s="257"/>
      <c r="M2" s="257"/>
      <c r="N2" s="257"/>
      <c r="O2" s="257"/>
      <c r="P2" s="257"/>
    </row>
    <row r="3" spans="1:23" ht="0.75" customHeight="1" x14ac:dyDescent="0.15">
      <c r="C3" s="76"/>
      <c r="D3" s="76"/>
      <c r="E3" s="76"/>
      <c r="F3" s="76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23" ht="3.75" customHeight="1" x14ac:dyDescent="0.15"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23" ht="0.75" customHeight="1" x14ac:dyDescent="0.15">
      <c r="C5" s="76"/>
      <c r="D5" s="76"/>
      <c r="E5" s="76"/>
      <c r="F5" s="76"/>
      <c r="G5" s="76"/>
      <c r="H5" s="78" t="s">
        <v>275</v>
      </c>
      <c r="I5" s="78"/>
      <c r="J5" s="78"/>
      <c r="K5" s="78"/>
      <c r="L5" s="78"/>
      <c r="M5" s="78"/>
      <c r="N5" s="78"/>
      <c r="O5" s="78"/>
      <c r="P5" s="77" t="s">
        <v>2</v>
      </c>
      <c r="Q5" s="77"/>
      <c r="R5" s="77"/>
      <c r="S5" s="77"/>
    </row>
    <row r="6" spans="1:23" ht="5.0999999999999996" customHeight="1" x14ac:dyDescent="0.15">
      <c r="C6" s="76"/>
      <c r="D6" s="76"/>
      <c r="E6" s="76"/>
      <c r="F6" s="76"/>
      <c r="G6" s="76"/>
      <c r="H6" s="78"/>
      <c r="I6" s="78"/>
      <c r="J6" s="78"/>
      <c r="K6" s="78"/>
      <c r="L6" s="78"/>
      <c r="M6" s="78"/>
      <c r="N6" s="78"/>
      <c r="O6" s="78"/>
    </row>
    <row r="7" spans="1:23" ht="9.75" customHeight="1" x14ac:dyDescent="0.15">
      <c r="G7" s="258" t="s">
        <v>2</v>
      </c>
      <c r="H7" s="78"/>
      <c r="I7" s="78"/>
      <c r="J7" s="78"/>
      <c r="K7" s="78"/>
      <c r="L7" s="78"/>
      <c r="M7" s="78"/>
      <c r="N7" s="78"/>
      <c r="O7" s="78"/>
    </row>
    <row r="8" spans="1:23" ht="2.85" customHeight="1" x14ac:dyDescent="0.15">
      <c r="B8" s="81"/>
      <c r="C8" s="81"/>
      <c r="D8" s="81"/>
      <c r="E8" s="81"/>
      <c r="F8" s="81"/>
      <c r="G8" s="81"/>
      <c r="H8" s="81"/>
      <c r="I8" s="78" t="s">
        <v>2</v>
      </c>
      <c r="J8" s="78"/>
      <c r="K8" s="78"/>
      <c r="L8" s="78"/>
      <c r="M8" s="78"/>
      <c r="N8" s="78"/>
      <c r="O8" s="78"/>
    </row>
    <row r="9" spans="1:23" ht="0.75" customHeight="1" x14ac:dyDescent="0.15">
      <c r="B9" s="81"/>
      <c r="C9" s="81"/>
      <c r="D9" s="81"/>
      <c r="E9" s="81"/>
      <c r="F9" s="81"/>
      <c r="G9" s="81"/>
      <c r="H9" s="81"/>
      <c r="I9" s="84" t="s">
        <v>276</v>
      </c>
      <c r="J9" s="84"/>
      <c r="K9" s="84"/>
      <c r="L9" s="84"/>
      <c r="M9" s="84"/>
      <c r="N9" s="84"/>
      <c r="O9" s="259"/>
      <c r="P9" s="259"/>
      <c r="Q9" s="259"/>
      <c r="R9" s="259"/>
      <c r="S9" s="259"/>
      <c r="T9" s="80" t="s">
        <v>2</v>
      </c>
      <c r="U9" s="259"/>
    </row>
    <row r="10" spans="1:23" x14ac:dyDescent="0.15">
      <c r="B10" s="81"/>
      <c r="C10" s="81"/>
      <c r="D10" s="81"/>
      <c r="E10" s="81"/>
      <c r="F10" s="81"/>
      <c r="G10" s="81"/>
      <c r="H10" s="81"/>
      <c r="I10" s="84"/>
      <c r="J10" s="84"/>
      <c r="K10" s="84"/>
      <c r="L10" s="84"/>
      <c r="M10" s="84"/>
      <c r="N10" s="84"/>
      <c r="O10" s="259"/>
      <c r="P10" s="259"/>
      <c r="Q10" s="259"/>
      <c r="R10" s="259"/>
      <c r="S10" s="259"/>
      <c r="T10" s="80"/>
      <c r="U10" s="259"/>
    </row>
    <row r="11" spans="1:23" ht="1.35" customHeight="1" x14ac:dyDescent="0.15">
      <c r="B11" s="85" t="s">
        <v>2</v>
      </c>
      <c r="C11" s="85"/>
      <c r="D11" s="85"/>
      <c r="E11" s="85"/>
      <c r="F11" s="86" t="s">
        <v>2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259" t="s">
        <v>2</v>
      </c>
      <c r="R11" s="259"/>
      <c r="S11" s="259"/>
      <c r="T11" s="80"/>
      <c r="U11" s="259"/>
    </row>
    <row r="12" spans="1:23" ht="3" customHeight="1" x14ac:dyDescent="0.15">
      <c r="B12" s="85"/>
      <c r="C12" s="85"/>
      <c r="D12" s="85"/>
      <c r="E12" s="85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259"/>
      <c r="R12" s="259"/>
      <c r="S12" s="259"/>
      <c r="T12" s="80"/>
      <c r="U12" s="259"/>
    </row>
    <row r="13" spans="1:23" ht="2.85" customHeight="1" x14ac:dyDescent="0.15">
      <c r="B13" s="85"/>
      <c r="C13" s="85"/>
      <c r="D13" s="85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259"/>
      <c r="R13" s="259"/>
      <c r="S13" s="259"/>
      <c r="T13" s="80"/>
      <c r="U13" s="259"/>
    </row>
    <row r="14" spans="1:23" ht="6.6" customHeight="1" x14ac:dyDescent="0.15">
      <c r="B14" s="85"/>
      <c r="C14" s="85"/>
      <c r="D14" s="85"/>
      <c r="E14" s="85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259"/>
      <c r="R14" s="259"/>
      <c r="S14" s="259"/>
      <c r="T14" s="80"/>
      <c r="U14" s="259"/>
    </row>
    <row r="15" spans="1:23" ht="27.4" customHeight="1" x14ac:dyDescent="0.2">
      <c r="A15" s="260" t="s">
        <v>2</v>
      </c>
      <c r="B15" s="261" t="s">
        <v>133</v>
      </c>
      <c r="C15" s="261"/>
      <c r="D15" s="261"/>
      <c r="E15" s="261"/>
      <c r="F15" s="261"/>
      <c r="G15" s="261"/>
      <c r="H15" s="261"/>
      <c r="I15" s="261"/>
      <c r="J15" s="262" t="s">
        <v>277</v>
      </c>
      <c r="K15" s="262"/>
      <c r="L15" s="262"/>
      <c r="M15" s="262" t="s">
        <v>25</v>
      </c>
      <c r="N15" s="262"/>
      <c r="O15" s="262"/>
      <c r="P15" s="262"/>
      <c r="Q15" s="262"/>
      <c r="R15" s="262" t="s">
        <v>138</v>
      </c>
      <c r="S15" s="262"/>
      <c r="T15" s="262"/>
      <c r="U15" s="262"/>
      <c r="V15" s="262"/>
      <c r="W15" s="263" t="s">
        <v>2</v>
      </c>
    </row>
    <row r="16" spans="1:23" ht="6.95" customHeight="1" x14ac:dyDescent="0.15">
      <c r="A16" s="260"/>
      <c r="B16" s="129" t="s">
        <v>2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263"/>
    </row>
    <row r="17" spans="1:22" ht="7.5" customHeight="1" x14ac:dyDescent="0.15"/>
    <row r="18" spans="1:22" ht="9.6" customHeight="1" x14ac:dyDescent="0.15">
      <c r="D18" s="264" t="s">
        <v>278</v>
      </c>
      <c r="E18" s="264"/>
      <c r="F18" s="264"/>
      <c r="G18" s="264"/>
      <c r="H18" s="264"/>
      <c r="I18" s="264"/>
      <c r="J18" s="264"/>
      <c r="K18" s="265">
        <v>1454279498.53</v>
      </c>
      <c r="L18" s="265"/>
      <c r="M18" s="265">
        <v>1098560099.9400001</v>
      </c>
      <c r="N18" s="265"/>
      <c r="O18" s="265"/>
      <c r="P18" s="265"/>
      <c r="Q18" s="265"/>
      <c r="R18" s="265">
        <v>1098560099.9400001</v>
      </c>
      <c r="S18" s="265"/>
      <c r="T18" s="265"/>
      <c r="U18" s="265"/>
      <c r="V18" s="265"/>
    </row>
    <row r="19" spans="1:22" ht="0.4" customHeight="1" x14ac:dyDescent="0.15"/>
    <row r="20" spans="1:22" ht="9.6" customHeight="1" x14ac:dyDescent="0.15">
      <c r="D20" s="104" t="s">
        <v>279</v>
      </c>
      <c r="E20" s="104"/>
      <c r="F20" s="104"/>
      <c r="G20" s="104"/>
      <c r="H20" s="104"/>
      <c r="I20" s="104"/>
      <c r="J20" s="104"/>
      <c r="K20" s="105">
        <v>1454279498.53</v>
      </c>
      <c r="L20" s="105"/>
      <c r="M20" s="105">
        <v>1098560099.9400001</v>
      </c>
      <c r="N20" s="105"/>
      <c r="O20" s="105"/>
      <c r="P20" s="105"/>
      <c r="Q20" s="105"/>
      <c r="R20" s="105">
        <v>1098560099.9400001</v>
      </c>
      <c r="S20" s="105"/>
      <c r="T20" s="105"/>
      <c r="U20" s="105"/>
      <c r="V20" s="105"/>
    </row>
    <row r="21" spans="1:22" ht="0.4" customHeight="1" x14ac:dyDescent="0.15"/>
    <row r="22" spans="1:22" ht="9.6" customHeight="1" x14ac:dyDescent="0.15">
      <c r="D22" s="104" t="s">
        <v>280</v>
      </c>
      <c r="E22" s="104"/>
      <c r="F22" s="104"/>
      <c r="G22" s="104"/>
      <c r="H22" s="104"/>
      <c r="I22" s="104"/>
      <c r="J22" s="104"/>
      <c r="K22" s="105">
        <v>0</v>
      </c>
      <c r="L22" s="105"/>
      <c r="M22" s="105">
        <v>0</v>
      </c>
      <c r="N22" s="105"/>
      <c r="O22" s="105"/>
      <c r="P22" s="105"/>
      <c r="Q22" s="105"/>
      <c r="R22" s="105">
        <v>0</v>
      </c>
      <c r="S22" s="105"/>
      <c r="T22" s="105"/>
      <c r="U22" s="105"/>
      <c r="V22" s="105"/>
    </row>
    <row r="23" spans="1:22" ht="0.4" customHeight="1" x14ac:dyDescent="0.15"/>
    <row r="24" spans="1:22" ht="9.6" customHeight="1" x14ac:dyDescent="0.15">
      <c r="D24" s="264" t="s">
        <v>281</v>
      </c>
      <c r="E24" s="264"/>
      <c r="F24" s="264"/>
      <c r="G24" s="264"/>
      <c r="H24" s="264"/>
      <c r="I24" s="264"/>
      <c r="J24" s="264"/>
      <c r="K24" s="265">
        <v>1468449293.5999999</v>
      </c>
      <c r="L24" s="265"/>
      <c r="M24" s="265">
        <v>270054340.18000001</v>
      </c>
      <c r="N24" s="265"/>
      <c r="O24" s="265"/>
      <c r="P24" s="265"/>
      <c r="Q24" s="265"/>
      <c r="R24" s="265">
        <v>270727717.55000001</v>
      </c>
      <c r="S24" s="265"/>
      <c r="T24" s="265"/>
      <c r="U24" s="265"/>
      <c r="V24" s="265"/>
    </row>
    <row r="25" spans="1:22" ht="0.4" customHeight="1" x14ac:dyDescent="0.15"/>
    <row r="26" spans="1:22" ht="9.6" customHeight="1" x14ac:dyDescent="0.15">
      <c r="D26" s="104" t="s">
        <v>282</v>
      </c>
      <c r="E26" s="104"/>
      <c r="F26" s="104"/>
      <c r="G26" s="104"/>
      <c r="H26" s="104"/>
      <c r="I26" s="104"/>
      <c r="J26" s="104"/>
      <c r="K26" s="105">
        <v>1468449293.5999999</v>
      </c>
      <c r="L26" s="105"/>
      <c r="M26" s="105">
        <v>270054340.18000001</v>
      </c>
      <c r="N26" s="105"/>
      <c r="O26" s="105"/>
      <c r="P26" s="105"/>
      <c r="Q26" s="105"/>
      <c r="R26" s="105">
        <v>270727717.55000001</v>
      </c>
      <c r="S26" s="105"/>
      <c r="T26" s="105"/>
      <c r="U26" s="105"/>
      <c r="V26" s="105"/>
    </row>
    <row r="27" spans="1:22" ht="0.4" customHeight="1" x14ac:dyDescent="0.15"/>
    <row r="28" spans="1:22" ht="9.6" customHeight="1" x14ac:dyDescent="0.15">
      <c r="D28" s="104" t="s">
        <v>283</v>
      </c>
      <c r="E28" s="104"/>
      <c r="F28" s="104"/>
      <c r="G28" s="104"/>
      <c r="H28" s="104"/>
      <c r="I28" s="104"/>
      <c r="J28" s="104"/>
      <c r="K28" s="105">
        <v>0</v>
      </c>
      <c r="L28" s="105"/>
      <c r="M28" s="105">
        <v>0</v>
      </c>
      <c r="N28" s="105"/>
      <c r="O28" s="105"/>
      <c r="P28" s="105"/>
      <c r="Q28" s="105"/>
      <c r="R28" s="105">
        <v>0</v>
      </c>
      <c r="S28" s="105"/>
      <c r="T28" s="105"/>
      <c r="U28" s="105"/>
      <c r="V28" s="105"/>
    </row>
    <row r="29" spans="1:22" ht="0.4" customHeight="1" x14ac:dyDescent="0.15"/>
    <row r="30" spans="1:22" ht="9.6" customHeight="1" x14ac:dyDescent="0.15">
      <c r="D30" s="264" t="s">
        <v>284</v>
      </c>
      <c r="E30" s="264"/>
      <c r="F30" s="264"/>
      <c r="G30" s="264"/>
      <c r="H30" s="264"/>
      <c r="I30" s="264"/>
      <c r="J30" s="264"/>
      <c r="K30" s="265">
        <v>-14169795.07</v>
      </c>
      <c r="L30" s="265"/>
      <c r="M30" s="265">
        <v>828505759.75999999</v>
      </c>
      <c r="N30" s="265"/>
      <c r="O30" s="265"/>
      <c r="P30" s="265"/>
      <c r="Q30" s="265"/>
      <c r="R30" s="265">
        <v>827832382.38999999</v>
      </c>
      <c r="S30" s="265"/>
      <c r="T30" s="265"/>
      <c r="U30" s="265"/>
      <c r="V30" s="265"/>
    </row>
    <row r="31" spans="1:22" ht="20.65" customHeight="1" x14ac:dyDescent="0.15"/>
    <row r="32" spans="1:22" ht="27.4" customHeight="1" x14ac:dyDescent="0.2">
      <c r="A32" s="260" t="s">
        <v>2</v>
      </c>
      <c r="B32" s="116" t="s">
        <v>133</v>
      </c>
      <c r="C32" s="116"/>
      <c r="D32" s="116"/>
      <c r="E32" s="116"/>
      <c r="F32" s="116"/>
      <c r="G32" s="116"/>
      <c r="H32" s="116"/>
      <c r="I32" s="116"/>
      <c r="J32" s="262" t="s">
        <v>277</v>
      </c>
      <c r="K32" s="262"/>
      <c r="L32" s="262"/>
      <c r="M32" s="262" t="s">
        <v>25</v>
      </c>
      <c r="N32" s="262"/>
      <c r="O32" s="262"/>
      <c r="P32" s="262"/>
      <c r="Q32" s="262"/>
      <c r="R32" s="262" t="s">
        <v>138</v>
      </c>
      <c r="S32" s="262"/>
      <c r="T32" s="262"/>
      <c r="U32" s="262"/>
      <c r="V32" s="262"/>
    </row>
    <row r="33" spans="1:22" ht="6.95" customHeight="1" x14ac:dyDescent="0.15">
      <c r="A33" s="260"/>
      <c r="B33" s="118" t="s">
        <v>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ht="9.6" customHeight="1" x14ac:dyDescent="0.15">
      <c r="D34" s="249" t="s">
        <v>285</v>
      </c>
      <c r="E34" s="249"/>
      <c r="F34" s="249"/>
      <c r="G34" s="249"/>
      <c r="H34" s="249"/>
      <c r="I34" s="249"/>
      <c r="J34" s="249"/>
      <c r="K34" s="266">
        <v>-14169795.07</v>
      </c>
      <c r="L34" s="266"/>
      <c r="M34" s="266">
        <v>828505759.75999999</v>
      </c>
      <c r="N34" s="266"/>
      <c r="O34" s="266"/>
      <c r="P34" s="266"/>
      <c r="Q34" s="266"/>
      <c r="R34" s="266">
        <v>827832382.38999999</v>
      </c>
      <c r="S34" s="266"/>
      <c r="T34" s="266"/>
      <c r="U34" s="266"/>
      <c r="V34" s="266"/>
    </row>
    <row r="35" spans="1:22" ht="9.75" customHeight="1" x14ac:dyDescent="0.15">
      <c r="D35" s="249" t="s">
        <v>286</v>
      </c>
      <c r="E35" s="249"/>
      <c r="F35" s="249"/>
      <c r="G35" s="249"/>
      <c r="H35" s="249"/>
      <c r="I35" s="249"/>
      <c r="J35" s="249"/>
      <c r="K35" s="266">
        <v>168284881.59</v>
      </c>
      <c r="L35" s="266"/>
      <c r="M35" s="266">
        <v>7282929.3600000003</v>
      </c>
      <c r="N35" s="266"/>
      <c r="O35" s="266"/>
      <c r="P35" s="266"/>
      <c r="Q35" s="266"/>
      <c r="R35" s="266">
        <v>7282929.3600000003</v>
      </c>
      <c r="S35" s="266"/>
      <c r="T35" s="266"/>
      <c r="U35" s="266"/>
      <c r="V35" s="266"/>
    </row>
    <row r="36" spans="1:22" ht="9.75" customHeight="1" x14ac:dyDescent="0.15">
      <c r="D36" s="249" t="s">
        <v>287</v>
      </c>
      <c r="E36" s="249"/>
      <c r="F36" s="249"/>
      <c r="G36" s="249"/>
      <c r="H36" s="249"/>
      <c r="I36" s="249"/>
      <c r="J36" s="249"/>
      <c r="K36" s="266">
        <v>-182454676.66</v>
      </c>
      <c r="L36" s="266"/>
      <c r="M36" s="266">
        <v>821222830.39999998</v>
      </c>
      <c r="N36" s="266"/>
      <c r="O36" s="266"/>
      <c r="P36" s="266"/>
      <c r="Q36" s="266"/>
      <c r="R36" s="266">
        <v>820549453.02999997</v>
      </c>
      <c r="S36" s="266"/>
      <c r="T36" s="266"/>
      <c r="U36" s="266"/>
      <c r="V36" s="266"/>
    </row>
    <row r="37" spans="1:22" ht="20.65" customHeight="1" x14ac:dyDescent="0.15"/>
    <row r="38" spans="1:22" ht="27.4" customHeight="1" x14ac:dyDescent="0.2">
      <c r="A38" s="260" t="s">
        <v>2</v>
      </c>
      <c r="B38" s="116" t="s">
        <v>133</v>
      </c>
      <c r="C38" s="116"/>
      <c r="D38" s="116"/>
      <c r="E38" s="116"/>
      <c r="F38" s="116"/>
      <c r="G38" s="116"/>
      <c r="H38" s="116"/>
      <c r="I38" s="116"/>
      <c r="J38" s="262" t="s">
        <v>277</v>
      </c>
      <c r="K38" s="262"/>
      <c r="L38" s="262"/>
      <c r="M38" s="262" t="s">
        <v>25</v>
      </c>
      <c r="N38" s="262"/>
      <c r="O38" s="262"/>
      <c r="P38" s="262"/>
      <c r="Q38" s="262"/>
      <c r="R38" s="262" t="s">
        <v>138</v>
      </c>
      <c r="S38" s="262"/>
      <c r="T38" s="262"/>
      <c r="U38" s="262"/>
      <c r="V38" s="262"/>
    </row>
    <row r="39" spans="1:22" ht="6.95" customHeight="1" x14ac:dyDescent="0.15">
      <c r="A39" s="260"/>
      <c r="B39" s="118" t="s">
        <v>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9.6" customHeight="1" x14ac:dyDescent="0.15">
      <c r="D40" s="249" t="s">
        <v>288</v>
      </c>
      <c r="E40" s="249"/>
      <c r="F40" s="249"/>
      <c r="G40" s="249"/>
      <c r="H40" s="249"/>
      <c r="I40" s="249"/>
      <c r="J40" s="249"/>
      <c r="K40" s="266">
        <v>0</v>
      </c>
      <c r="L40" s="266"/>
      <c r="M40" s="266">
        <v>0</v>
      </c>
      <c r="N40" s="266"/>
      <c r="O40" s="266"/>
      <c r="P40" s="266"/>
      <c r="Q40" s="266"/>
      <c r="R40" s="266">
        <v>0</v>
      </c>
      <c r="S40" s="266"/>
      <c r="T40" s="266"/>
      <c r="U40" s="266"/>
      <c r="V40" s="266"/>
    </row>
    <row r="41" spans="1:22" ht="9.75" customHeight="1" x14ac:dyDescent="0.15">
      <c r="D41" s="249" t="s">
        <v>289</v>
      </c>
      <c r="E41" s="249"/>
      <c r="F41" s="249"/>
      <c r="G41" s="249"/>
      <c r="H41" s="249"/>
      <c r="I41" s="249"/>
      <c r="J41" s="249"/>
      <c r="K41" s="266">
        <v>12079176.529999999</v>
      </c>
      <c r="L41" s="266"/>
      <c r="M41" s="266">
        <v>1504547.17</v>
      </c>
      <c r="N41" s="266"/>
      <c r="O41" s="266"/>
      <c r="P41" s="266"/>
      <c r="Q41" s="266"/>
      <c r="R41" s="266">
        <v>1504547.17</v>
      </c>
      <c r="S41" s="266"/>
      <c r="T41" s="266"/>
      <c r="U41" s="266"/>
      <c r="V41" s="266"/>
    </row>
    <row r="42" spans="1:22" ht="9.75" customHeight="1" x14ac:dyDescent="0.15">
      <c r="D42" s="249" t="s">
        <v>290</v>
      </c>
      <c r="E42" s="249"/>
      <c r="F42" s="249"/>
      <c r="G42" s="249"/>
      <c r="H42" s="249"/>
      <c r="I42" s="249"/>
      <c r="J42" s="249"/>
      <c r="K42" s="266">
        <v>-12079176.529999999</v>
      </c>
      <c r="L42" s="266"/>
      <c r="M42" s="266">
        <v>-1504547.17</v>
      </c>
      <c r="N42" s="266"/>
      <c r="O42" s="266"/>
      <c r="P42" s="266"/>
      <c r="Q42" s="266"/>
      <c r="R42" s="266">
        <v>-1504547.17</v>
      </c>
      <c r="S42" s="266"/>
      <c r="T42" s="266"/>
      <c r="U42" s="266"/>
      <c r="V42" s="266"/>
    </row>
    <row r="43" spans="1:22" ht="13.7" customHeight="1" x14ac:dyDescent="0.15"/>
    <row r="47" spans="1:22" ht="11.25" x14ac:dyDescent="0.15">
      <c r="A47" s="144" t="s">
        <v>13</v>
      </c>
    </row>
  </sheetData>
  <mergeCells count="87">
    <mergeCell ref="D42:J42"/>
    <mergeCell ref="K42:L42"/>
    <mergeCell ref="M42:Q42"/>
    <mergeCell ref="R42:V42"/>
    <mergeCell ref="D40:J40"/>
    <mergeCell ref="K40:L40"/>
    <mergeCell ref="M40:Q40"/>
    <mergeCell ref="R40:V40"/>
    <mergeCell ref="D41:J41"/>
    <mergeCell ref="K41:L41"/>
    <mergeCell ref="M41:Q41"/>
    <mergeCell ref="R41:V41"/>
    <mergeCell ref="D36:J36"/>
    <mergeCell ref="K36:L36"/>
    <mergeCell ref="M36:Q36"/>
    <mergeCell ref="R36:V36"/>
    <mergeCell ref="A38:A39"/>
    <mergeCell ref="B38:I38"/>
    <mergeCell ref="J38:L38"/>
    <mergeCell ref="M38:Q38"/>
    <mergeCell ref="R38:V38"/>
    <mergeCell ref="B39:V39"/>
    <mergeCell ref="D34:J34"/>
    <mergeCell ref="K34:L34"/>
    <mergeCell ref="M34:Q34"/>
    <mergeCell ref="R34:V34"/>
    <mergeCell ref="D35:J35"/>
    <mergeCell ref="K35:L35"/>
    <mergeCell ref="M35:Q35"/>
    <mergeCell ref="R35:V35"/>
    <mergeCell ref="D30:J30"/>
    <mergeCell ref="K30:L30"/>
    <mergeCell ref="M30:Q30"/>
    <mergeCell ref="R30:V30"/>
    <mergeCell ref="A32:A33"/>
    <mergeCell ref="B32:I32"/>
    <mergeCell ref="J32:L32"/>
    <mergeCell ref="M32:Q32"/>
    <mergeCell ref="R32:V32"/>
    <mergeCell ref="B33:V33"/>
    <mergeCell ref="D26:J26"/>
    <mergeCell ref="K26:L26"/>
    <mergeCell ref="M26:Q26"/>
    <mergeCell ref="R26:V26"/>
    <mergeCell ref="D28:J28"/>
    <mergeCell ref="K28:L28"/>
    <mergeCell ref="M28:Q28"/>
    <mergeCell ref="R28:V28"/>
    <mergeCell ref="D22:J22"/>
    <mergeCell ref="K22:L22"/>
    <mergeCell ref="M22:Q22"/>
    <mergeCell ref="R22:V22"/>
    <mergeCell ref="D24:J24"/>
    <mergeCell ref="K24:L24"/>
    <mergeCell ref="M24:Q24"/>
    <mergeCell ref="R24:V24"/>
    <mergeCell ref="D18:J18"/>
    <mergeCell ref="K18:L18"/>
    <mergeCell ref="M18:Q18"/>
    <mergeCell ref="R18:V18"/>
    <mergeCell ref="D20:J20"/>
    <mergeCell ref="K20:L20"/>
    <mergeCell ref="M20:Q20"/>
    <mergeCell ref="R20:V20"/>
    <mergeCell ref="A15:A16"/>
    <mergeCell ref="B15:I15"/>
    <mergeCell ref="J15:L15"/>
    <mergeCell ref="M15:Q15"/>
    <mergeCell ref="R15:V15"/>
    <mergeCell ref="W15:W16"/>
    <mergeCell ref="B16:V16"/>
    <mergeCell ref="I9:N10"/>
    <mergeCell ref="O9:S10"/>
    <mergeCell ref="T9:T14"/>
    <mergeCell ref="U9:U11"/>
    <mergeCell ref="B11:E12"/>
    <mergeCell ref="F11:P14"/>
    <mergeCell ref="Q11:S13"/>
    <mergeCell ref="U12:U14"/>
    <mergeCell ref="B13:E14"/>
    <mergeCell ref="Q14:S14"/>
    <mergeCell ref="C1:G6"/>
    <mergeCell ref="H2:P2"/>
    <mergeCell ref="H3:S4"/>
    <mergeCell ref="H5:O7"/>
    <mergeCell ref="P5:S5"/>
    <mergeCell ref="I8:O8"/>
  </mergeCells>
  <pageMargins left="0.19685039370078741" right="0.19685039370078741" top="0.59055118110236227" bottom="0.19685039370078741" header="0" footer="0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F5_EAID</vt:lpstr>
      <vt:lpstr>EAI</vt:lpstr>
      <vt:lpstr>F6b_EAEPED_CA</vt:lpstr>
      <vt:lpstr>EAEPE_CE</vt:lpstr>
      <vt:lpstr>F6a_EAEPED_COG</vt:lpstr>
      <vt:lpstr>F6d_EAEPED_CF</vt:lpstr>
      <vt:lpstr>EN</vt:lpstr>
      <vt:lpstr>ID</vt:lpstr>
      <vt:lpstr>IPF</vt:lpstr>
      <vt:lpstr>GCP</vt:lpstr>
      <vt:lpstr>'F5_EAID'!Títulos_a_imprimir</vt:lpstr>
      <vt:lpstr>'F6a_EAEPED_COG'!Títulos_a_imprimir</vt:lpstr>
      <vt:lpstr>'F6d_EAEPED_CF'!Títulos_a_imprimir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Endeudamiento Neto</dc:title>
  <dc:creator>FastReport.NET</dc:creator>
  <cp:lastModifiedBy>Ivon Pamela</cp:lastModifiedBy>
  <cp:lastPrinted>2020-10-26T20:53:24Z</cp:lastPrinted>
  <dcterms:created xsi:type="dcterms:W3CDTF">2009-06-17T07:33:19Z</dcterms:created>
  <dcterms:modified xsi:type="dcterms:W3CDTF">2021-12-14T20:27:04Z</dcterms:modified>
</cp:coreProperties>
</file>