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4"/>
  </bookViews>
  <sheets>
    <sheet name="EAI" sheetId="1" r:id="rId1"/>
    <sheet name="EAID" sheetId="2" r:id="rId2"/>
    <sheet name="F6b_EAEPED_CA" sheetId="3" r:id="rId3"/>
    <sheet name="EAEPE" sheetId="4" r:id="rId4"/>
    <sheet name="F6a_EAEPED_COG" sheetId="5" r:id="rId5"/>
  </sheets>
  <externalReferences>
    <externalReference r:id="rId8"/>
  </externalReferences>
  <definedNames>
    <definedName name="_xlnm.Print_Titles" localSheetId="0">'EAI'!$2:$6</definedName>
    <definedName name="_xlnm.Print_Titles" localSheetId="4">'F6a_EAEPED_COG'!$2:$9</definedName>
  </definedNames>
  <calcPr fullCalcOnLoad="1"/>
</workbook>
</file>

<file path=xl/sharedStrings.xml><?xml version="1.0" encoding="utf-8"?>
<sst xmlns="http://schemas.openxmlformats.org/spreadsheetml/2006/main" count="531" uniqueCount="286">
  <si>
    <t>MUNICIPIO DE TEPIC NAYARIT</t>
  </si>
  <si>
    <t/>
  </si>
  <si>
    <t>Estado Analítico de Ingresos</t>
  </si>
  <si>
    <t>Rubro de Ingresos</t>
  </si>
  <si>
    <t>Ingreso</t>
  </si>
  <si>
    <t>Diferencia
(6=5-1)</t>
  </si>
  <si>
    <t xml:space="preserve">
Estimado
(1)</t>
  </si>
  <si>
    <t>Ampliaciones y Reducciones
(2)</t>
  </si>
  <si>
    <t xml:space="preserve">
Modificado
(3=1+2)</t>
  </si>
  <si>
    <t xml:space="preserve">Devengado
(4)
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</si>
  <si>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</si>
  <si>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</si>
  <si>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</si>
  <si>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</si>
  <si>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</si>
  <si>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</si>
  <si>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</si>
  <si>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</si>
  <si>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</si>
  <si>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</si>
  <si>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</si>
  <si>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         Total</t>
  </si>
  <si>
    <t xml:space="preserve">         Ingresos Excedentes</t>
  </si>
  <si>
    <t>Estado Analítico de Ingresos por Fuente de Financiamiento</t>
  </si>
  <si>
    <t>Estimado
(1)</t>
  </si>
  <si>
    <t>Ampliaciones / (Reducciones)
(2)</t>
  </si>
  <si>
    <t>Modificado
(3=1+2)</t>
  </si>
  <si>
    <t>Ingresos del Poder Ejecutivo Federal o Estatal y
de los Municipios</t>
  </si>
  <si>
    <t xml:space="preserve">Ingresos de los Entes Públicos de los Poderes Legislativo y Judicial, de los Órganos Autónomos
y del Sector Paraestatal o Paramunicipal, así como de las Empresas Productivas del Estado </t>
  </si>
  <si>
    <t>Ingresos Derivados de Financiamiento</t>
  </si>
  <si>
    <t>Z</t>
  </si>
  <si>
    <t>(6=5-1</t>
  </si>
  <si>
    <t xml:space="preserve"> Del 01/ene./2022 Al 31/mar./2022</t>
  </si>
  <si>
    <t>Bajo protesta de decir verdad declaramos que los Estados Financieros y sus notas, son razonablemente correctos y son responsabilidad del emisor.</t>
  </si>
  <si>
    <t>MUNICIPIO DE TEPIC NAYARIT (a)</t>
  </si>
  <si>
    <t>Estado Analítico de Ingresos Detallado - LDF</t>
  </si>
  <si>
    <t>Del 1 de Enero al 31 de Marzo de 2022 (b)</t>
  </si>
  <si>
    <t>(PESOS)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</si>
  <si>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</si>
  <si>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</si>
  <si>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</si>
  <si>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</si>
  <si>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</si>
  <si>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</si>
  <si>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</si>
  <si>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</si>
  <si>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</si>
  <si>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</si>
  <si>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</si>
  <si>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</si>
  <si>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</si>
  <si>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</si>
  <si>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</si>
  <si>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</si>
  <si>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</si>
  <si>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</si>
  <si>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</si>
  <si>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</si>
  <si>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</si>
  <si>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</si>
  <si>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</si>
  <si>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</si>
  <si>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</si>
  <si>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</si>
  <si>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</si>
  <si>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</si>
  <si>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</si>
  <si>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</si>
  <si>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</si>
  <si>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</si>
  <si>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</si>
  <si>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</si>
  <si>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</si>
  <si>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</si>
  <si>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</si>
  <si>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</si>
  <si>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</si>
  <si>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</si>
  <si>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</si>
  <si>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</si>
  <si>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</si>
  <si>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</si>
  <si>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</si>
  <si>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</si>
  <si>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</si>
  <si>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</si>
  <si>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</si>
  <si>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</si>
  <si>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</si>
  <si>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</si>
  <si>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</si>
  <si>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</si>
  <si>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</si>
  <si>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</si>
  <si>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</si>
  <si>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</si>
  <si>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</si>
  <si>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</si>
  <si>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</si>
  <si>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</si>
  <si>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</si>
  <si>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</si>
  <si>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</si>
  <si>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</si>
  <si>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</si>
  <si>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</si>
  <si>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</si>
  <si>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</si>
  <si>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</si>
  <si>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Clasificación Administrativa</t>
  </si>
  <si>
    <t>Concepto (c)</t>
  </si>
  <si>
    <t>Egresos</t>
  </si>
  <si>
    <t>Subejercicio (e)</t>
  </si>
  <si>
    <t>Aprobado (d)</t>
  </si>
  <si>
    <t>Pagado</t>
  </si>
  <si>
    <t>I. Gasto No Etiquetado  (I=A+B+C+D+E+F+G+H)</t>
  </si>
  <si>
    <t>Sindicatura</t>
  </si>
  <si>
    <t>Comisiones a Cabildo</t>
  </si>
  <si>
    <t>Oficina de la Presidencia</t>
  </si>
  <si>
    <t>Comunicación Social</t>
  </si>
  <si>
    <t>Oficina Ejecutiva de Gabinete</t>
  </si>
  <si>
    <t>Secretaría del Ayuntamiento</t>
  </si>
  <si>
    <t>Dirección de Gobierno</t>
  </si>
  <si>
    <t>Dirección de Registro Civil</t>
  </si>
  <si>
    <t>Protección Civil</t>
  </si>
  <si>
    <t>Consejería Jurídica</t>
  </si>
  <si>
    <t>Dirección Consutiva</t>
  </si>
  <si>
    <t>Dirección de Unidad de Transparencia</t>
  </si>
  <si>
    <t>Dirección de Contenciosa</t>
  </si>
  <si>
    <t>Dirección de Difusión y Radio</t>
  </si>
  <si>
    <t>Dirección de Juzgados Civicos</t>
  </si>
  <si>
    <t>Tesorería Municipal</t>
  </si>
  <si>
    <t>Deuda a Largo Plazo</t>
  </si>
  <si>
    <t>INVERSION PUBLICA PRODUCTIVA</t>
  </si>
  <si>
    <t>Dirección de Ingresos</t>
  </si>
  <si>
    <t>Dirección de Egresos</t>
  </si>
  <si>
    <t>Dirección de Evaluación y Seguimiento</t>
  </si>
  <si>
    <t>Dirección de Administración</t>
  </si>
  <si>
    <t>Dirección de Recursos Humanos</t>
  </si>
  <si>
    <t>Pensionados y Jubilados</t>
  </si>
  <si>
    <t>Interinos</t>
  </si>
  <si>
    <t>Dirección de Innovación Gubernamental</t>
  </si>
  <si>
    <t>Dirección de Catastro e Impuesto Predial</t>
  </si>
  <si>
    <t>Dirección de Seguridad Pública y Vialidad</t>
  </si>
  <si>
    <t>Dirección de Policia Preventiva</t>
  </si>
  <si>
    <t>Dirección de Policia Vial</t>
  </si>
  <si>
    <t>Dirección de Servicios Especiales</t>
  </si>
  <si>
    <t>Dirección de Obras Públicas Municipales</t>
  </si>
  <si>
    <t>Dirección de Conservación y Mantenimiento</t>
  </si>
  <si>
    <t>Dirección de Construcción</t>
  </si>
  <si>
    <t>Dirección de Desarrollo Urbano y Ecología</t>
  </si>
  <si>
    <t>Dirección de Desarrollo Urbano</t>
  </si>
  <si>
    <t>Dirección de Ecología</t>
  </si>
  <si>
    <t>Dirección de Servicios Públicos Municipales</t>
  </si>
  <si>
    <t>Mercados</t>
  </si>
  <si>
    <t>Panteones</t>
  </si>
  <si>
    <t>Rastro Municipal</t>
  </si>
  <si>
    <t>Alumbrado Público</t>
  </si>
  <si>
    <t>Dirección de Aseo Público</t>
  </si>
  <si>
    <t>Dirección de Parques y Jardines</t>
  </si>
  <si>
    <t>Dirección de Bienestar Social</t>
  </si>
  <si>
    <t>INSTITUTO MUNICIPAL DE LA JUVENTUD</t>
  </si>
  <si>
    <t>INSTITUTO MUNICIPAL DE CULTURA FISICA Y DEPORTE</t>
  </si>
  <si>
    <t>INSTITUTO DE ARTE Y CULTURA</t>
  </si>
  <si>
    <t>INSTITUTO DE LA MUJER</t>
  </si>
  <si>
    <t>INSTITUTO MUNICIPAL DE LA VIVIENDA</t>
  </si>
  <si>
    <t>CONSEJO MUNICIPAL PARA PERSONAS CON DISCAPACIDAD</t>
  </si>
  <si>
    <t>Dirección de Sanidad Municipal</t>
  </si>
  <si>
    <t>Dirección de Desarrollo Social</t>
  </si>
  <si>
    <t>Dirección de Desarrollo Económico y Turismo</t>
  </si>
  <si>
    <t>Dirección de Desarrollo Rural</t>
  </si>
  <si>
    <t>Contraloría Municipal</t>
  </si>
  <si>
    <t>Dirección de Responsabilidades y Desarrollo Administrativo</t>
  </si>
  <si>
    <t>Dirección de Control Interno</t>
  </si>
  <si>
    <t>Comisión de Derechos Humanos</t>
  </si>
  <si>
    <t>Comisionados DIF</t>
  </si>
  <si>
    <t>Subsidios DIF</t>
  </si>
  <si>
    <t>Subsidios IMPLAN</t>
  </si>
  <si>
    <t>Subsidios SIAPA</t>
  </si>
  <si>
    <t>FONDO III</t>
  </si>
  <si>
    <t>REMANENTE FONDO III</t>
  </si>
  <si>
    <t>FONDO IV</t>
  </si>
  <si>
    <t>REMANENTE FONDO IV</t>
  </si>
  <si>
    <t>CONVENIOS</t>
  </si>
  <si>
    <t>CONAFOR</t>
  </si>
  <si>
    <t>II. Gasto Etiquetado     (II=A+B+C+D+E+F+G+H)</t>
  </si>
  <si>
    <t>III. Total de Egresos (III = I + II)</t>
  </si>
  <si>
    <t>Bajo protesta de decir verdad declaramos que los Estados Financieros y sus notas, son razonablemente correctos y son responsabilidad del emisor</t>
  </si>
  <si>
    <t>NAYARIT</t>
  </si>
  <si>
    <t>Estado Analítico del Ejercicio del Presupuesto de Egresos</t>
  </si>
  <si>
    <t>Clasificación Económica (por Tipo de Gasto)</t>
  </si>
  <si>
    <t xml:space="preserve">  Del 01/ene/2022 Al 31/mar/2022 </t>
  </si>
  <si>
    <t>Aprobado</t>
  </si>
  <si>
    <t>Ampliaciones /(Reducciones)</t>
  </si>
  <si>
    <t>Subejercicio</t>
  </si>
  <si>
    <t>1</t>
  </si>
  <si>
    <t>2</t>
  </si>
  <si>
    <t>3=(1+2)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</si>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</sst>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21" fillId="33" borderId="0" xfId="0" applyNumberFormat="1" applyFont="1" applyFill="1" applyBorder="1" applyAlignment="1" applyProtection="1">
      <alignment horizontal="center" vertical="top" wrapText="1"/>
      <protection/>
    </xf>
    <xf numFmtId="0" fontId="56" fillId="33" borderId="0" xfId="0" applyFont="1" applyFill="1" applyBorder="1" applyAlignment="1">
      <alignment/>
    </xf>
    <xf numFmtId="0" fontId="21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top" wrapText="1"/>
      <protection/>
    </xf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3" borderId="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7" fontId="2" fillId="33" borderId="10" xfId="0" applyNumberFormat="1" applyFont="1" applyFill="1" applyBorder="1" applyAlignment="1" applyProtection="1">
      <alignment horizontal="right" vertical="top" wrapText="1"/>
      <protection/>
    </xf>
    <xf numFmtId="39" fontId="2" fillId="33" borderId="10" xfId="0" applyNumberFormat="1" applyFont="1" applyFill="1" applyBorder="1" applyAlignment="1" applyProtection="1">
      <alignment horizontal="right" vertical="top" wrapText="1"/>
      <protection/>
    </xf>
    <xf numFmtId="0" fontId="21" fillId="33" borderId="11" xfId="0" applyNumberFormat="1" applyFont="1" applyFill="1" applyBorder="1" applyAlignment="1" applyProtection="1">
      <alignment horizontal="left" vertical="top" wrapText="1"/>
      <protection/>
    </xf>
    <xf numFmtId="0" fontId="21" fillId="33" borderId="12" xfId="0" applyNumberFormat="1" applyFont="1" applyFill="1" applyBorder="1" applyAlignment="1" applyProtection="1">
      <alignment horizontal="left" vertical="top" wrapText="1"/>
      <protection/>
    </xf>
    <xf numFmtId="0" fontId="21" fillId="33" borderId="13" xfId="0" applyNumberFormat="1" applyFont="1" applyFill="1" applyBorder="1" applyAlignment="1" applyProtection="1">
      <alignment horizontal="left" vertical="top" wrapText="1"/>
      <protection/>
    </xf>
    <xf numFmtId="7" fontId="21" fillId="33" borderId="12" xfId="0" applyNumberFormat="1" applyFont="1" applyFill="1" applyBorder="1" applyAlignment="1" applyProtection="1">
      <alignment horizontal="right" vertical="top" wrapText="1"/>
      <protection/>
    </xf>
    <xf numFmtId="7" fontId="21" fillId="33" borderId="13" xfId="0" applyNumberFormat="1" applyFont="1" applyFill="1" applyBorder="1" applyAlignment="1" applyProtection="1">
      <alignment horizontal="right" vertical="top" wrapText="1"/>
      <protection/>
    </xf>
    <xf numFmtId="7" fontId="21" fillId="33" borderId="11" xfId="0" applyNumberFormat="1" applyFont="1" applyFill="1" applyBorder="1" applyAlignment="1" applyProtection="1">
      <alignment horizontal="right" vertical="top" wrapText="1"/>
      <protection/>
    </xf>
    <xf numFmtId="39" fontId="23" fillId="33" borderId="10" xfId="0" applyNumberFormat="1" applyFont="1" applyFill="1" applyBorder="1" applyAlignment="1" applyProtection="1">
      <alignment horizontal="right" vertical="top" wrapText="1"/>
      <protection/>
    </xf>
    <xf numFmtId="0" fontId="56" fillId="33" borderId="10" xfId="0" applyFont="1" applyFill="1" applyBorder="1" applyAlignment="1">
      <alignment/>
    </xf>
    <xf numFmtId="39" fontId="21" fillId="33" borderId="10" xfId="0" applyNumberFormat="1" applyFont="1" applyFill="1" applyBorder="1" applyAlignment="1" applyProtection="1">
      <alignment horizontal="right" vertical="top" wrapText="1"/>
      <protection/>
    </xf>
    <xf numFmtId="0" fontId="21" fillId="33" borderId="14" xfId="0" applyNumberFormat="1" applyFont="1" applyFill="1" applyBorder="1" applyAlignment="1" applyProtection="1">
      <alignment wrapText="1"/>
      <protection/>
    </xf>
    <xf numFmtId="0" fontId="21" fillId="33" borderId="10" xfId="0" applyNumberFormat="1" applyFont="1" applyFill="1" applyBorder="1" applyAlignment="1" applyProtection="1">
      <alignment horizontal="center" wrapText="1"/>
      <protection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21" fillId="33" borderId="15" xfId="0" applyNumberFormat="1" applyFont="1" applyFill="1" applyBorder="1" applyAlignment="1" applyProtection="1">
      <alignment horizontal="center" wrapText="1"/>
      <protection/>
    </xf>
    <xf numFmtId="0" fontId="21" fillId="33" borderId="16" xfId="0" applyNumberFormat="1" applyFont="1" applyFill="1" applyBorder="1" applyAlignment="1" applyProtection="1">
      <alignment horizontal="center" wrapText="1"/>
      <protection/>
    </xf>
    <xf numFmtId="0" fontId="21" fillId="33" borderId="17" xfId="0" applyNumberFormat="1" applyFont="1" applyFill="1" applyBorder="1" applyAlignment="1" applyProtection="1">
      <alignment horizontal="center" wrapText="1"/>
      <protection/>
    </xf>
    <xf numFmtId="0" fontId="21" fillId="33" borderId="18" xfId="0" applyNumberFormat="1" applyFont="1" applyFill="1" applyBorder="1" applyAlignment="1" applyProtection="1">
      <alignment horizontal="center" wrapText="1"/>
      <protection/>
    </xf>
    <xf numFmtId="0" fontId="21" fillId="33" borderId="19" xfId="0" applyNumberFormat="1" applyFont="1" applyFill="1" applyBorder="1" applyAlignment="1" applyProtection="1">
      <alignment horizontal="center" wrapText="1"/>
      <protection/>
    </xf>
    <xf numFmtId="0" fontId="21" fillId="33" borderId="20" xfId="0" applyNumberFormat="1" applyFont="1" applyFill="1" applyBorder="1" applyAlignment="1" applyProtection="1">
      <alignment horizontal="center" wrapText="1"/>
      <protection/>
    </xf>
    <xf numFmtId="39" fontId="22" fillId="33" borderId="15" xfId="0" applyNumberFormat="1" applyFont="1" applyFill="1" applyBorder="1" applyAlignment="1" applyProtection="1">
      <alignment horizontal="center" vertical="top" wrapText="1"/>
      <protection/>
    </xf>
    <xf numFmtId="39" fontId="22" fillId="33" borderId="16" xfId="0" applyNumberFormat="1" applyFont="1" applyFill="1" applyBorder="1" applyAlignment="1" applyProtection="1">
      <alignment horizontal="center" vertical="top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7" fontId="2" fillId="33" borderId="10" xfId="0" applyNumberFormat="1" applyFont="1" applyFill="1" applyBorder="1" applyAlignment="1" applyProtection="1">
      <alignment horizontal="center" vertical="center" wrapText="1"/>
      <protection/>
    </xf>
    <xf numFmtId="39" fontId="2" fillId="33" borderId="10" xfId="0" applyNumberFormat="1" applyFont="1" applyFill="1" applyBorder="1" applyAlignment="1" applyProtection="1">
      <alignment horizontal="center" vertical="center" wrapText="1"/>
      <protection/>
    </xf>
    <xf numFmtId="39" fontId="22" fillId="33" borderId="21" xfId="0" applyNumberFormat="1" applyFont="1" applyFill="1" applyBorder="1" applyAlignment="1" applyProtection="1">
      <alignment horizontal="center" vertical="top" wrapText="1"/>
      <protection/>
    </xf>
    <xf numFmtId="39" fontId="22" fillId="33" borderId="0" xfId="0" applyNumberFormat="1" applyFont="1" applyFill="1" applyBorder="1" applyAlignment="1" applyProtection="1">
      <alignment horizontal="center" vertical="top" wrapText="1"/>
      <protection/>
    </xf>
    <xf numFmtId="39" fontId="22" fillId="33" borderId="18" xfId="0" applyNumberFormat="1" applyFont="1" applyFill="1" applyBorder="1" applyAlignment="1" applyProtection="1">
      <alignment horizontal="center" vertical="top" wrapText="1"/>
      <protection/>
    </xf>
    <xf numFmtId="39" fontId="22" fillId="33" borderId="19" xfId="0" applyNumberFormat="1" applyFont="1" applyFill="1" applyBorder="1" applyAlignment="1" applyProtection="1">
      <alignment horizontal="center" vertical="top" wrapText="1"/>
      <protection/>
    </xf>
    <xf numFmtId="0" fontId="2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top" wrapText="1"/>
      <protection/>
    </xf>
    <xf numFmtId="0" fontId="2" fillId="33" borderId="22" xfId="0" applyNumberFormat="1" applyFont="1" applyFill="1" applyBorder="1" applyAlignment="1" applyProtection="1">
      <alignment horizontal="center" vertical="top" wrapText="1"/>
      <protection/>
    </xf>
    <xf numFmtId="7" fontId="2" fillId="33" borderId="22" xfId="0" applyNumberFormat="1" applyFont="1" applyFill="1" applyBorder="1" applyAlignment="1" applyProtection="1">
      <alignment horizontal="center" vertical="center" wrapText="1"/>
      <protection/>
    </xf>
    <xf numFmtId="39" fontId="2" fillId="33" borderId="22" xfId="0" applyNumberFormat="1" applyFont="1" applyFill="1" applyBorder="1" applyAlignment="1" applyProtection="1">
      <alignment horizontal="center" vertical="center" wrapText="1"/>
      <protection/>
    </xf>
    <xf numFmtId="39" fontId="22" fillId="33" borderId="23" xfId="0" applyNumberFormat="1" applyFont="1" applyFill="1" applyBorder="1" applyAlignment="1" applyProtection="1">
      <alignment horizontal="center" vertical="top" wrapText="1"/>
      <protection/>
    </xf>
    <xf numFmtId="39" fontId="22" fillId="33" borderId="24" xfId="0" applyNumberFormat="1" applyFont="1" applyFill="1" applyBorder="1" applyAlignment="1" applyProtection="1">
      <alignment horizontal="center" vertical="top" wrapText="1"/>
      <protection/>
    </xf>
    <xf numFmtId="0" fontId="2" fillId="33" borderId="24" xfId="0" applyNumberFormat="1" applyFont="1" applyFill="1" applyBorder="1" applyAlignment="1" applyProtection="1">
      <alignment horizontal="center" vertical="top" wrapText="1"/>
      <protection/>
    </xf>
    <xf numFmtId="7" fontId="2" fillId="33" borderId="24" xfId="0" applyNumberFormat="1" applyFont="1" applyFill="1" applyBorder="1" applyAlignment="1" applyProtection="1">
      <alignment horizontal="center" vertical="center" wrapText="1"/>
      <protection/>
    </xf>
    <xf numFmtId="39" fontId="2" fillId="33" borderId="24" xfId="0" applyNumberFormat="1" applyFont="1" applyFill="1" applyBorder="1" applyAlignment="1" applyProtection="1">
      <alignment horizontal="center" vertical="center" wrapText="1"/>
      <protection/>
    </xf>
    <xf numFmtId="39" fontId="2" fillId="33" borderId="25" xfId="0" applyNumberFormat="1" applyFont="1" applyFill="1" applyBorder="1" applyAlignment="1" applyProtection="1">
      <alignment horizontal="center" vertical="center" wrapText="1"/>
      <protection/>
    </xf>
    <xf numFmtId="39" fontId="22" fillId="33" borderId="22" xfId="0" applyNumberFormat="1" applyFont="1" applyFill="1" applyBorder="1" applyAlignment="1" applyProtection="1">
      <alignment horizontal="center" vertical="top" wrapText="1"/>
      <protection/>
    </xf>
    <xf numFmtId="39" fontId="22" fillId="33" borderId="26" xfId="0" applyNumberFormat="1" applyFont="1" applyFill="1" applyBorder="1" applyAlignment="1" applyProtection="1">
      <alignment horizontal="center" vertical="top" wrapText="1"/>
      <protection/>
    </xf>
    <xf numFmtId="39" fontId="22" fillId="33" borderId="27" xfId="0" applyNumberFormat="1" applyFont="1" applyFill="1" applyBorder="1" applyAlignment="1" applyProtection="1">
      <alignment horizontal="center" vertical="top" wrapText="1"/>
      <protection/>
    </xf>
    <xf numFmtId="0" fontId="21" fillId="33" borderId="15" xfId="0" applyNumberFormat="1" applyFont="1" applyFill="1" applyBorder="1" applyAlignment="1" applyProtection="1">
      <alignment horizontal="left" wrapText="1"/>
      <protection/>
    </xf>
    <xf numFmtId="0" fontId="21" fillId="33" borderId="16" xfId="0" applyNumberFormat="1" applyFont="1" applyFill="1" applyBorder="1" applyAlignment="1" applyProtection="1">
      <alignment horizontal="left" wrapText="1"/>
      <protection/>
    </xf>
    <xf numFmtId="0" fontId="56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vertical="center"/>
    </xf>
    <xf numFmtId="0" fontId="22" fillId="33" borderId="12" xfId="0" applyNumberFormat="1" applyFont="1" applyFill="1" applyBorder="1" applyAlignment="1" applyProtection="1">
      <alignment vertical="center" wrapText="1"/>
      <protection/>
    </xf>
    <xf numFmtId="0" fontId="56" fillId="33" borderId="13" xfId="0" applyFont="1" applyFill="1" applyBorder="1" applyAlignment="1">
      <alignment horizontal="center" vertical="center"/>
    </xf>
    <xf numFmtId="39" fontId="22" fillId="33" borderId="11" xfId="0" applyNumberFormat="1" applyFont="1" applyFill="1" applyBorder="1" applyAlignment="1" applyProtection="1">
      <alignment horizontal="center" vertical="top" wrapText="1"/>
      <protection/>
    </xf>
    <xf numFmtId="39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top" wrapText="1"/>
      <protection/>
    </xf>
    <xf numFmtId="7" fontId="2" fillId="33" borderId="10" xfId="0" applyNumberFormat="1" applyFont="1" applyFill="1" applyBorder="1" applyAlignment="1" applyProtection="1">
      <alignment vertical="center" wrapText="1"/>
      <protection/>
    </xf>
    <xf numFmtId="39" fontId="2" fillId="33" borderId="10" xfId="0" applyNumberFormat="1" applyFont="1" applyFill="1" applyBorder="1" applyAlignment="1" applyProtection="1">
      <alignment vertical="center" wrapText="1"/>
      <protection/>
    </xf>
    <xf numFmtId="0" fontId="21" fillId="33" borderId="21" xfId="0" applyNumberFormat="1" applyFont="1" applyFill="1" applyBorder="1" applyAlignment="1" applyProtection="1">
      <alignment horizontal="center" wrapText="1"/>
      <protection/>
    </xf>
    <xf numFmtId="0" fontId="21" fillId="33" borderId="14" xfId="0" applyNumberFormat="1" applyFont="1" applyFill="1" applyBorder="1" applyAlignment="1" applyProtection="1">
      <alignment horizontal="center" wrapText="1"/>
      <protection/>
    </xf>
    <xf numFmtId="0" fontId="22" fillId="33" borderId="10" xfId="0" applyNumberFormat="1" applyFont="1" applyFill="1" applyBorder="1" applyAlignment="1" applyProtection="1">
      <alignment horizontal="center" vertical="top" wrapText="1"/>
      <protection/>
    </xf>
    <xf numFmtId="0" fontId="22" fillId="33" borderId="11" xfId="0" applyNumberFormat="1" applyFont="1" applyFill="1" applyBorder="1" applyAlignment="1" applyProtection="1">
      <alignment horizontal="center" vertical="top" wrapText="1"/>
      <protection/>
    </xf>
    <xf numFmtId="0" fontId="56" fillId="33" borderId="13" xfId="0" applyFont="1" applyFill="1" applyBorder="1" applyAlignment="1">
      <alignment/>
    </xf>
    <xf numFmtId="0" fontId="22" fillId="33" borderId="11" xfId="0" applyNumberFormat="1" applyFont="1" applyFill="1" applyBorder="1" applyAlignment="1" applyProtection="1">
      <alignment horizontal="left" vertical="top" wrapText="1"/>
      <protection/>
    </xf>
    <xf numFmtId="0" fontId="56" fillId="33" borderId="12" xfId="0" applyFont="1" applyFill="1" applyBorder="1" applyAlignment="1">
      <alignment/>
    </xf>
    <xf numFmtId="0" fontId="22" fillId="33" borderId="13" xfId="0" applyNumberFormat="1" applyFont="1" applyFill="1" applyBorder="1" applyAlignment="1" applyProtection="1">
      <alignment horizontal="left" vertical="top" wrapText="1"/>
      <protection/>
    </xf>
    <xf numFmtId="0" fontId="56" fillId="33" borderId="12" xfId="0" applyFont="1" applyFill="1" applyBorder="1" applyAlignment="1">
      <alignment horizontal="center"/>
    </xf>
    <xf numFmtId="0" fontId="22" fillId="33" borderId="12" xfId="0" applyNumberFormat="1" applyFont="1" applyFill="1" applyBorder="1" applyAlignment="1" applyProtection="1">
      <alignment horizontal="left" vertical="top" wrapText="1"/>
      <protection/>
    </xf>
    <xf numFmtId="0" fontId="56" fillId="33" borderId="11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39" fontId="22" fillId="33" borderId="11" xfId="0" applyNumberFormat="1" applyFont="1" applyFill="1" applyBorder="1" applyAlignment="1" applyProtection="1">
      <alignment horizontal="left" vertical="top" wrapText="1"/>
      <protection/>
    </xf>
    <xf numFmtId="39" fontId="22" fillId="33" borderId="12" xfId="0" applyNumberFormat="1" applyFont="1" applyFill="1" applyBorder="1" applyAlignment="1" applyProtection="1">
      <alignment horizontal="left" vertical="top" wrapText="1"/>
      <protection/>
    </xf>
    <xf numFmtId="7" fontId="2" fillId="33" borderId="0" xfId="0" applyNumberFormat="1" applyFont="1" applyFill="1" applyBorder="1" applyAlignment="1" applyProtection="1">
      <alignment horizontal="right" vertical="top" wrapText="1"/>
      <protection/>
    </xf>
    <xf numFmtId="7" fontId="2" fillId="33" borderId="14" xfId="0" applyNumberFormat="1" applyFont="1" applyFill="1" applyBorder="1" applyAlignment="1" applyProtection="1">
      <alignment horizontal="right" vertical="top" wrapText="1"/>
      <protection/>
    </xf>
    <xf numFmtId="39" fontId="2" fillId="33" borderId="0" xfId="0" applyNumberFormat="1" applyFont="1" applyFill="1" applyBorder="1" applyAlignment="1" applyProtection="1">
      <alignment horizontal="right" vertical="top" wrapText="1"/>
      <protection/>
    </xf>
    <xf numFmtId="39" fontId="2" fillId="33" borderId="14" xfId="0" applyNumberFormat="1" applyFont="1" applyFill="1" applyBorder="1" applyAlignment="1" applyProtection="1">
      <alignment horizontal="right" vertical="top" wrapText="1"/>
      <protection/>
    </xf>
    <xf numFmtId="39" fontId="23" fillId="33" borderId="11" xfId="0" applyNumberFormat="1" applyFont="1" applyFill="1" applyBorder="1" applyAlignment="1" applyProtection="1">
      <alignment horizontal="right" vertical="top" wrapText="1"/>
      <protection/>
    </xf>
    <xf numFmtId="39" fontId="23" fillId="33" borderId="12" xfId="0" applyNumberFormat="1" applyFont="1" applyFill="1" applyBorder="1" applyAlignment="1" applyProtection="1">
      <alignment horizontal="right" vertical="top" wrapText="1"/>
      <protection/>
    </xf>
    <xf numFmtId="39" fontId="23" fillId="33" borderId="13" xfId="0" applyNumberFormat="1" applyFont="1" applyFill="1" applyBorder="1" applyAlignment="1" applyProtection="1">
      <alignment horizontal="right" vertical="top" wrapText="1"/>
      <protection/>
    </xf>
    <xf numFmtId="39" fontId="21" fillId="33" borderId="11" xfId="0" applyNumberFormat="1" applyFont="1" applyFill="1" applyBorder="1" applyAlignment="1" applyProtection="1">
      <alignment horizontal="right" vertical="top" wrapText="1"/>
      <protection/>
    </xf>
    <xf numFmtId="39" fontId="21" fillId="33" borderId="12" xfId="0" applyNumberFormat="1" applyFont="1" applyFill="1" applyBorder="1" applyAlignment="1" applyProtection="1">
      <alignment horizontal="right" vertical="top" wrapText="1"/>
      <protection/>
    </xf>
    <xf numFmtId="39" fontId="21" fillId="33" borderId="13" xfId="0" applyNumberFormat="1" applyFont="1" applyFill="1" applyBorder="1" applyAlignment="1" applyProtection="1">
      <alignment horizontal="right" vertical="top" wrapText="1"/>
      <protection/>
    </xf>
    <xf numFmtId="0" fontId="56" fillId="33" borderId="0" xfId="0" applyFont="1" applyFill="1" applyAlignment="1">
      <alignment horizontal="left"/>
    </xf>
    <xf numFmtId="0" fontId="21" fillId="34" borderId="0" xfId="0" applyNumberFormat="1" applyFont="1" applyFill="1" applyBorder="1" applyAlignment="1" applyProtection="1">
      <alignment vertical="center" wrapText="1"/>
      <protection/>
    </xf>
    <xf numFmtId="0" fontId="22" fillId="34" borderId="0" xfId="0" applyNumberFormat="1" applyFont="1" applyFill="1" applyBorder="1" applyAlignment="1" applyProtection="1">
      <alignment horizontal="left" vertical="top" wrapText="1"/>
      <protection/>
    </xf>
    <xf numFmtId="0" fontId="56" fillId="34" borderId="24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21" fillId="34" borderId="18" xfId="0" applyNumberFormat="1" applyFont="1" applyFill="1" applyBorder="1" applyAlignment="1" applyProtection="1">
      <alignment horizontal="center" vertical="center" wrapText="1"/>
      <protection/>
    </xf>
    <xf numFmtId="0" fontId="21" fillId="34" borderId="19" xfId="0" applyNumberFormat="1" applyFont="1" applyFill="1" applyBorder="1" applyAlignment="1" applyProtection="1">
      <alignment horizontal="center" vertical="center" wrapText="1"/>
      <protection/>
    </xf>
    <xf numFmtId="0" fontId="56" fillId="34" borderId="28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21" fillId="34" borderId="20" xfId="0" applyNumberFormat="1" applyFont="1" applyFill="1" applyBorder="1" applyAlignment="1" applyProtection="1">
      <alignment horizontal="center" vertical="center" wrapText="1"/>
      <protection/>
    </xf>
    <xf numFmtId="0" fontId="22" fillId="34" borderId="21" xfId="0" applyNumberFormat="1" applyFont="1" applyFill="1" applyBorder="1" applyAlignment="1" applyProtection="1">
      <alignment horizontal="left" vertical="top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vertic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4" borderId="30" xfId="0" applyNumberFormat="1" applyFont="1" applyFill="1" applyBorder="1" applyAlignment="1" applyProtection="1">
      <alignment horizontal="center" wrapText="1"/>
      <protection/>
    </xf>
    <xf numFmtId="0" fontId="21" fillId="34" borderId="31" xfId="0" applyNumberFormat="1" applyFont="1" applyFill="1" applyBorder="1" applyAlignment="1" applyProtection="1">
      <alignment horizontal="center" wrapText="1"/>
      <protection/>
    </xf>
    <xf numFmtId="0" fontId="21" fillId="34" borderId="32" xfId="0" applyNumberFormat="1" applyFont="1" applyFill="1" applyBorder="1" applyAlignment="1" applyProtection="1">
      <alignment horizontal="center" wrapText="1"/>
      <protection/>
    </xf>
    <xf numFmtId="0" fontId="2" fillId="33" borderId="27" xfId="0" applyNumberFormat="1" applyFont="1" applyFill="1" applyBorder="1" applyAlignment="1" applyProtection="1">
      <alignment horizontal="left" vertical="top" wrapText="1"/>
      <protection/>
    </xf>
    <xf numFmtId="7" fontId="2" fillId="33" borderId="27" xfId="0" applyNumberFormat="1" applyFont="1" applyFill="1" applyBorder="1" applyAlignment="1" applyProtection="1">
      <alignment horizontal="right" vertical="top" wrapText="1"/>
      <protection/>
    </xf>
    <xf numFmtId="39" fontId="2" fillId="33" borderId="27" xfId="0" applyNumberFormat="1" applyFont="1" applyFill="1" applyBorder="1" applyAlignment="1" applyProtection="1">
      <alignment horizontal="right" vertical="top" wrapText="1"/>
      <protection/>
    </xf>
    <xf numFmtId="0" fontId="56" fillId="34" borderId="23" xfId="0" applyFont="1" applyFill="1" applyBorder="1" applyAlignment="1">
      <alignment/>
    </xf>
    <xf numFmtId="0" fontId="21" fillId="34" borderId="24" xfId="0" applyNumberFormat="1" applyFont="1" applyFill="1" applyBorder="1" applyAlignment="1" applyProtection="1">
      <alignment vertical="center" wrapText="1"/>
      <protection/>
    </xf>
    <xf numFmtId="0" fontId="21" fillId="34" borderId="33" xfId="0" applyNumberFormat="1" applyFont="1" applyFill="1" applyBorder="1" applyAlignment="1" applyProtection="1">
      <alignment horizontal="center" vertical="center" wrapText="1"/>
      <protection/>
    </xf>
    <xf numFmtId="0" fontId="21" fillId="34" borderId="24" xfId="0" applyNumberFormat="1" applyFont="1" applyFill="1" applyBorder="1" applyAlignment="1" applyProtection="1">
      <alignment horizontal="center" vertical="center" wrapText="1"/>
      <protection/>
    </xf>
    <xf numFmtId="0" fontId="22" fillId="34" borderId="24" xfId="0" applyNumberFormat="1" applyFont="1" applyFill="1" applyBorder="1" applyAlignment="1" applyProtection="1">
      <alignment horizontal="left" vertical="top" wrapText="1"/>
      <protection/>
    </xf>
    <xf numFmtId="0" fontId="56" fillId="34" borderId="34" xfId="0" applyFont="1" applyFill="1" applyBorder="1" applyAlignment="1">
      <alignment/>
    </xf>
    <xf numFmtId="0" fontId="57" fillId="34" borderId="35" xfId="0" applyFont="1" applyFill="1" applyBorder="1" applyAlignment="1">
      <alignment horizontal="center"/>
    </xf>
    <xf numFmtId="0" fontId="56" fillId="34" borderId="36" xfId="0" applyFont="1" applyFill="1" applyBorder="1" applyAlignment="1">
      <alignment/>
    </xf>
    <xf numFmtId="0" fontId="21" fillId="34" borderId="28" xfId="0" applyNumberFormat="1" applyFont="1" applyFill="1" applyBorder="1" applyAlignment="1" applyProtection="1">
      <alignment vertical="center" wrapText="1"/>
      <protection/>
    </xf>
    <xf numFmtId="0" fontId="22" fillId="34" borderId="37" xfId="0" applyNumberFormat="1" applyFont="1" applyFill="1" applyBorder="1" applyAlignment="1" applyProtection="1">
      <alignment vertical="top" wrapText="1"/>
      <protection/>
    </xf>
    <xf numFmtId="0" fontId="22" fillId="34" borderId="38" xfId="0" applyNumberFormat="1" applyFont="1" applyFill="1" applyBorder="1" applyAlignment="1" applyProtection="1">
      <alignment vertical="top" wrapText="1"/>
      <protection/>
    </xf>
    <xf numFmtId="0" fontId="22" fillId="34" borderId="39" xfId="0" applyNumberFormat="1" applyFont="1" applyFill="1" applyBorder="1" applyAlignment="1" applyProtection="1">
      <alignment horizontal="left" vertical="top" wrapText="1"/>
      <protection/>
    </xf>
    <xf numFmtId="0" fontId="22" fillId="34" borderId="38" xfId="0" applyNumberFormat="1" applyFont="1" applyFill="1" applyBorder="1" applyAlignment="1" applyProtection="1">
      <alignment horizontal="left" vertical="top" wrapText="1"/>
      <protection/>
    </xf>
    <xf numFmtId="0" fontId="22" fillId="34" borderId="38" xfId="0" applyNumberFormat="1" applyFont="1" applyFill="1" applyBorder="1" applyAlignment="1" applyProtection="1">
      <alignment horizontal="left" vertical="top" wrapText="1"/>
      <protection/>
    </xf>
    <xf numFmtId="0" fontId="22" fillId="34" borderId="28" xfId="0" applyNumberFormat="1" applyFont="1" applyFill="1" applyBorder="1" applyAlignment="1" applyProtection="1">
      <alignment horizontal="left" vertical="top" wrapText="1"/>
      <protection/>
    </xf>
    <xf numFmtId="0" fontId="56" fillId="34" borderId="29" xfId="0" applyFont="1" applyFill="1" applyBorder="1" applyAlignment="1">
      <alignment/>
    </xf>
    <xf numFmtId="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NumberFormat="1" applyFont="1" applyFill="1" applyBorder="1" applyAlignment="1" applyProtection="1">
      <alignment wrapText="1"/>
      <protection/>
    </xf>
    <xf numFmtId="0" fontId="21" fillId="34" borderId="10" xfId="0" applyNumberFormat="1" applyFont="1" applyFill="1" applyBorder="1" applyAlignment="1" applyProtection="1">
      <alignment horizontal="center" wrapText="1"/>
      <protection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21" fillId="34" borderId="27" xfId="0" applyNumberFormat="1" applyFont="1" applyFill="1" applyBorder="1" applyAlignment="1" applyProtection="1">
      <alignment horizontal="center" wrapText="1"/>
      <protection/>
    </xf>
    <xf numFmtId="0" fontId="22" fillId="33" borderId="27" xfId="0" applyNumberFormat="1" applyFont="1" applyFill="1" applyBorder="1" applyAlignment="1" applyProtection="1">
      <alignment horizontal="left" vertical="top" wrapText="1"/>
      <protection/>
    </xf>
    <xf numFmtId="0" fontId="21" fillId="34" borderId="27" xfId="0" applyNumberFormat="1" applyFont="1" applyFill="1" applyBorder="1" applyAlignment="1" applyProtection="1">
      <alignment horizontal="center" vertical="center" wrapText="1"/>
      <protection/>
    </xf>
    <xf numFmtId="0" fontId="21" fillId="34" borderId="27" xfId="0" applyNumberFormat="1" applyFont="1" applyFill="1" applyBorder="1" applyAlignment="1" applyProtection="1">
      <alignment wrapText="1"/>
      <protection/>
    </xf>
    <xf numFmtId="0" fontId="56" fillId="34" borderId="27" xfId="0" applyFont="1" applyFill="1" applyBorder="1" applyAlignment="1">
      <alignment/>
    </xf>
    <xf numFmtId="0" fontId="21" fillId="34" borderId="24" xfId="0" applyNumberFormat="1" applyFont="1" applyFill="1" applyBorder="1" applyAlignment="1" applyProtection="1">
      <alignment wrapText="1"/>
      <protection/>
    </xf>
    <xf numFmtId="0" fontId="21" fillId="34" borderId="40" xfId="0" applyNumberFormat="1" applyFont="1" applyFill="1" applyBorder="1" applyAlignment="1" applyProtection="1">
      <alignment wrapText="1"/>
      <protection/>
    </xf>
    <xf numFmtId="0" fontId="22" fillId="34" borderId="24" xfId="0" applyNumberFormat="1" applyFont="1" applyFill="1" applyBorder="1" applyAlignment="1" applyProtection="1">
      <alignment horizontal="left" vertical="top" wrapText="1"/>
      <protection/>
    </xf>
    <xf numFmtId="0" fontId="56" fillId="34" borderId="24" xfId="0" applyFont="1" applyFill="1" applyBorder="1" applyAlignment="1">
      <alignment/>
    </xf>
    <xf numFmtId="0" fontId="56" fillId="34" borderId="25" xfId="0" applyFont="1" applyFill="1" applyBorder="1" applyAlignment="1">
      <alignment/>
    </xf>
    <xf numFmtId="0" fontId="21" fillId="34" borderId="28" xfId="0" applyNumberFormat="1" applyFont="1" applyFill="1" applyBorder="1" applyAlignment="1" applyProtection="1">
      <alignment wrapText="1"/>
      <protection/>
    </xf>
    <xf numFmtId="0" fontId="21" fillId="34" borderId="41" xfId="0" applyNumberFormat="1" applyFont="1" applyFill="1" applyBorder="1" applyAlignment="1" applyProtection="1">
      <alignment wrapText="1"/>
      <protection/>
    </xf>
    <xf numFmtId="0" fontId="21" fillId="34" borderId="39" xfId="0" applyNumberFormat="1" applyFont="1" applyFill="1" applyBorder="1" applyAlignment="1" applyProtection="1">
      <alignment horizontal="center" vertical="center" wrapText="1"/>
      <protection/>
    </xf>
    <xf numFmtId="0" fontId="21" fillId="34" borderId="28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0" fontId="59" fillId="34" borderId="42" xfId="0" applyFont="1" applyFill="1" applyBorder="1" applyAlignment="1">
      <alignment horizontal="center" vertical="center"/>
    </xf>
    <xf numFmtId="0" fontId="59" fillId="34" borderId="43" xfId="0" applyFont="1" applyFill="1" applyBorder="1" applyAlignment="1">
      <alignment horizontal="center" vertical="center"/>
    </xf>
    <xf numFmtId="0" fontId="59" fillId="34" borderId="44" xfId="0" applyFont="1" applyFill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4" borderId="46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4" borderId="48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 horizontal="center" vertical="center"/>
    </xf>
    <xf numFmtId="0" fontId="59" fillId="34" borderId="42" xfId="0" applyFont="1" applyFill="1" applyBorder="1" applyAlignment="1">
      <alignment horizontal="center" vertical="center"/>
    </xf>
    <xf numFmtId="0" fontId="59" fillId="34" borderId="50" xfId="0" applyFont="1" applyFill="1" applyBorder="1" applyAlignment="1">
      <alignment horizontal="center" vertical="center"/>
    </xf>
    <xf numFmtId="0" fontId="59" fillId="34" borderId="51" xfId="0" applyFont="1" applyFill="1" applyBorder="1" applyAlignment="1">
      <alignment horizontal="center" vertical="center"/>
    </xf>
    <xf numFmtId="0" fontId="59" fillId="34" borderId="52" xfId="0" applyFont="1" applyFill="1" applyBorder="1" applyAlignment="1">
      <alignment horizontal="center" vertical="center"/>
    </xf>
    <xf numFmtId="0" fontId="59" fillId="34" borderId="53" xfId="0" applyFont="1" applyFill="1" applyBorder="1" applyAlignment="1">
      <alignment horizontal="center" vertical="center"/>
    </xf>
    <xf numFmtId="0" fontId="59" fillId="34" borderId="45" xfId="0" applyFont="1" applyFill="1" applyBorder="1" applyAlignment="1">
      <alignment horizontal="center" vertical="center"/>
    </xf>
    <xf numFmtId="0" fontId="59" fillId="34" borderId="53" xfId="0" applyFont="1" applyFill="1" applyBorder="1" applyAlignment="1">
      <alignment horizontal="center" vertical="center" wrapText="1"/>
    </xf>
    <xf numFmtId="0" fontId="59" fillId="34" borderId="54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4" borderId="55" xfId="0" applyFont="1" applyFill="1" applyBorder="1" applyAlignment="1">
      <alignment horizontal="center" vertical="center"/>
    </xf>
    <xf numFmtId="0" fontId="59" fillId="34" borderId="55" xfId="0" applyFont="1" applyFill="1" applyBorder="1" applyAlignment="1">
      <alignment horizontal="center" vertical="center" wrapText="1"/>
    </xf>
    <xf numFmtId="168" fontId="59" fillId="33" borderId="54" xfId="0" applyNumberFormat="1" applyFont="1" applyFill="1" applyBorder="1" applyAlignment="1">
      <alignment vertical="center"/>
    </xf>
    <xf numFmtId="168" fontId="58" fillId="33" borderId="46" xfId="0" applyNumberFormat="1" applyFont="1" applyFill="1" applyBorder="1" applyAlignment="1">
      <alignment vertical="center"/>
    </xf>
    <xf numFmtId="168" fontId="58" fillId="33" borderId="54" xfId="0" applyNumberFormat="1" applyFont="1" applyFill="1" applyBorder="1" applyAlignment="1">
      <alignment horizontal="left" vertical="center" indent="1"/>
    </xf>
    <xf numFmtId="168" fontId="58" fillId="33" borderId="54" xfId="0" applyNumberFormat="1" applyFont="1" applyFill="1" applyBorder="1" applyAlignment="1">
      <alignment horizontal="left" vertical="center" wrapText="1" indent="1"/>
    </xf>
    <xf numFmtId="168" fontId="58" fillId="33" borderId="56" xfId="0" applyNumberFormat="1" applyFont="1" applyFill="1" applyBorder="1" applyAlignment="1">
      <alignment vertical="center"/>
    </xf>
    <xf numFmtId="168" fontId="58" fillId="33" borderId="54" xfId="0" applyNumberFormat="1" applyFont="1" applyFill="1" applyBorder="1" applyAlignment="1">
      <alignment horizontal="left" vertical="center" indent="3"/>
    </xf>
    <xf numFmtId="168" fontId="58" fillId="33" borderId="54" xfId="0" applyNumberFormat="1" applyFont="1" applyFill="1" applyBorder="1" applyAlignment="1">
      <alignment horizontal="left" vertical="center" wrapText="1" indent="3"/>
    </xf>
    <xf numFmtId="168" fontId="58" fillId="33" borderId="54" xfId="0" applyNumberFormat="1" applyFont="1" applyFill="1" applyBorder="1" applyAlignment="1">
      <alignment horizontal="left" vertical="center"/>
    </xf>
    <xf numFmtId="168" fontId="59" fillId="33" borderId="54" xfId="0" applyNumberFormat="1" applyFont="1" applyFill="1" applyBorder="1" applyAlignment="1">
      <alignment vertical="center" wrapText="1"/>
    </xf>
    <xf numFmtId="168" fontId="59" fillId="33" borderId="46" xfId="0" applyNumberFormat="1" applyFont="1" applyFill="1" applyBorder="1" applyAlignment="1">
      <alignment vertical="center"/>
    </xf>
    <xf numFmtId="168" fontId="59" fillId="33" borderId="56" xfId="0" applyNumberFormat="1" applyFont="1" applyFill="1" applyBorder="1" applyAlignment="1">
      <alignment vertical="center"/>
    </xf>
    <xf numFmtId="168" fontId="58" fillId="33" borderId="54" xfId="0" applyNumberFormat="1" applyFont="1" applyFill="1" applyBorder="1" applyAlignment="1">
      <alignment vertical="center"/>
    </xf>
    <xf numFmtId="168" fontId="58" fillId="33" borderId="57" xfId="0" applyNumberFormat="1" applyFont="1" applyFill="1" applyBorder="1" applyAlignment="1">
      <alignment horizontal="left" vertical="center" indent="1"/>
    </xf>
    <xf numFmtId="168" fontId="58" fillId="33" borderId="58" xfId="0" applyNumberFormat="1" applyFont="1" applyFill="1" applyBorder="1" applyAlignment="1">
      <alignment vertical="center"/>
    </xf>
    <xf numFmtId="168" fontId="58" fillId="33" borderId="54" xfId="0" applyNumberFormat="1" applyFont="1" applyFill="1" applyBorder="1" applyAlignment="1">
      <alignment horizontal="left" vertical="center" wrapText="1"/>
    </xf>
    <xf numFmtId="168" fontId="58" fillId="33" borderId="55" xfId="0" applyNumberFormat="1" applyFont="1" applyFill="1" applyBorder="1" applyAlignment="1">
      <alignment horizontal="left" vertical="center" wrapText="1"/>
    </xf>
    <xf numFmtId="168" fontId="58" fillId="33" borderId="49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59" fillId="35" borderId="42" xfId="0" applyFont="1" applyFill="1" applyBorder="1" applyAlignment="1">
      <alignment horizontal="center" vertical="center" wrapText="1"/>
    </xf>
    <xf numFmtId="0" fontId="59" fillId="35" borderId="43" xfId="0" applyFont="1" applyFill="1" applyBorder="1" applyAlignment="1">
      <alignment horizontal="center" vertical="center" wrapText="1"/>
    </xf>
    <xf numFmtId="0" fontId="59" fillId="35" borderId="44" xfId="0" applyFont="1" applyFill="1" applyBorder="1" applyAlignment="1">
      <alignment horizontal="center" vertical="center" wrapText="1"/>
    </xf>
    <xf numFmtId="0" fontId="59" fillId="35" borderId="45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 vertical="center" wrapText="1"/>
    </xf>
    <xf numFmtId="0" fontId="59" fillId="35" borderId="46" xfId="0" applyFont="1" applyFill="1" applyBorder="1" applyAlignment="1">
      <alignment horizontal="center" vertical="center" wrapText="1"/>
    </xf>
    <xf numFmtId="0" fontId="59" fillId="35" borderId="47" xfId="0" applyFont="1" applyFill="1" applyBorder="1" applyAlignment="1">
      <alignment horizontal="center" vertical="center" wrapText="1"/>
    </xf>
    <xf numFmtId="0" fontId="59" fillId="35" borderId="48" xfId="0" applyFont="1" applyFill="1" applyBorder="1" applyAlignment="1">
      <alignment horizontal="center" vertical="center" wrapText="1"/>
    </xf>
    <xf numFmtId="0" fontId="59" fillId="35" borderId="49" xfId="0" applyFont="1" applyFill="1" applyBorder="1" applyAlignment="1">
      <alignment horizontal="center" vertical="center" wrapText="1"/>
    </xf>
    <xf numFmtId="0" fontId="59" fillId="35" borderId="53" xfId="0" applyFont="1" applyFill="1" applyBorder="1" applyAlignment="1">
      <alignment horizontal="center" vertical="center" wrapText="1"/>
    </xf>
    <xf numFmtId="0" fontId="59" fillId="35" borderId="50" xfId="0" applyFont="1" applyFill="1" applyBorder="1" applyAlignment="1">
      <alignment horizontal="center" vertical="center" wrapText="1"/>
    </xf>
    <xf numFmtId="0" fontId="59" fillId="35" borderId="51" xfId="0" applyFont="1" applyFill="1" applyBorder="1" applyAlignment="1">
      <alignment horizontal="center" vertical="center" wrapText="1"/>
    </xf>
    <xf numFmtId="0" fontId="59" fillId="35" borderId="52" xfId="0" applyFont="1" applyFill="1" applyBorder="1" applyAlignment="1">
      <alignment horizontal="center" vertical="center" wrapText="1"/>
    </xf>
    <xf numFmtId="0" fontId="59" fillId="35" borderId="55" xfId="0" applyFont="1" applyFill="1" applyBorder="1" applyAlignment="1">
      <alignment horizontal="center" vertical="center" wrapText="1"/>
    </xf>
    <xf numFmtId="0" fontId="59" fillId="35" borderId="49" xfId="0" applyFont="1" applyFill="1" applyBorder="1" applyAlignment="1">
      <alignment horizontal="center" vertical="center" wrapText="1"/>
    </xf>
    <xf numFmtId="0" fontId="59" fillId="0" borderId="54" xfId="0" applyFont="1" applyBorder="1" applyAlignment="1">
      <alignment horizontal="justify" vertical="center" wrapText="1"/>
    </xf>
    <xf numFmtId="168" fontId="59" fillId="0" borderId="53" xfId="0" applyNumberFormat="1" applyFont="1" applyBorder="1" applyAlignment="1">
      <alignment horizontal="right" vertical="center" wrapText="1"/>
    </xf>
    <xf numFmtId="0" fontId="58" fillId="0" borderId="54" xfId="0" applyFont="1" applyBorder="1" applyAlignment="1">
      <alignment horizontal="left" vertical="center" wrapText="1" indent="1"/>
    </xf>
    <xf numFmtId="168" fontId="58" fillId="0" borderId="54" xfId="0" applyNumberFormat="1" applyFont="1" applyBorder="1" applyAlignment="1">
      <alignment horizontal="right" vertical="center" wrapText="1"/>
    </xf>
    <xf numFmtId="168" fontId="58" fillId="0" borderId="46" xfId="0" applyNumberFormat="1" applyFont="1" applyBorder="1" applyAlignment="1">
      <alignment horizontal="right" vertical="center"/>
    </xf>
    <xf numFmtId="168" fontId="58" fillId="0" borderId="46" xfId="0" applyNumberFormat="1" applyFont="1" applyBorder="1" applyAlignment="1">
      <alignment horizontal="right" vertical="center" wrapText="1"/>
    </xf>
    <xf numFmtId="0" fontId="58" fillId="0" borderId="54" xfId="0" applyFont="1" applyBorder="1" applyAlignment="1">
      <alignment horizontal="left" vertical="center" wrapText="1"/>
    </xf>
    <xf numFmtId="0" fontId="59" fillId="0" borderId="54" xfId="0" applyFont="1" applyBorder="1" applyAlignment="1">
      <alignment horizontal="left" vertical="center" wrapText="1"/>
    </xf>
    <xf numFmtId="168" fontId="59" fillId="0" borderId="54" xfId="0" applyNumberFormat="1" applyFont="1" applyBorder="1" applyAlignment="1">
      <alignment horizontal="right" vertical="center" wrapText="1"/>
    </xf>
    <xf numFmtId="168" fontId="59" fillId="0" borderId="46" xfId="0" applyNumberFormat="1" applyFont="1" applyBorder="1" applyAlignment="1">
      <alignment horizontal="right" vertical="center" wrapText="1"/>
    </xf>
    <xf numFmtId="0" fontId="58" fillId="0" borderId="55" xfId="0" applyFont="1" applyBorder="1" applyAlignment="1">
      <alignment horizontal="justify" vertical="center" wrapText="1"/>
    </xf>
    <xf numFmtId="168" fontId="58" fillId="0" borderId="49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58" fillId="0" borderId="24" xfId="0" applyFont="1" applyBorder="1" applyAlignment="1">
      <alignment/>
    </xf>
    <xf numFmtId="0" fontId="0" fillId="33" borderId="0" xfId="0" applyFill="1" applyAlignment="1">
      <alignment/>
    </xf>
    <xf numFmtId="0" fontId="27" fillId="33" borderId="0" xfId="0" applyFont="1" applyFill="1" applyAlignment="1">
      <alignment horizontal="center" vertical="top" wrapText="1"/>
    </xf>
    <xf numFmtId="0" fontId="28" fillId="33" borderId="0" xfId="0" applyFont="1" applyFill="1" applyAlignment="1">
      <alignment horizontal="center" vertical="top" wrapText="1"/>
    </xf>
    <xf numFmtId="0" fontId="28" fillId="33" borderId="0" xfId="0" applyFont="1" applyFill="1" applyAlignment="1">
      <alignment horizontal="center" vertical="top" wrapText="1"/>
    </xf>
    <xf numFmtId="0" fontId="29" fillId="33" borderId="0" xfId="0" applyFont="1" applyFill="1" applyAlignment="1">
      <alignment horizontal="center" vertical="top" wrapText="1"/>
    </xf>
    <xf numFmtId="0" fontId="30" fillId="33" borderId="0" xfId="0" applyFont="1" applyFill="1" applyAlignment="1">
      <alignment horizontal="left" wrapText="1"/>
    </xf>
    <xf numFmtId="0" fontId="31" fillId="33" borderId="0" xfId="0" applyFont="1" applyFill="1" applyAlignment="1">
      <alignment horizontal="right" vertical="center" wrapText="1"/>
    </xf>
    <xf numFmtId="0" fontId="32" fillId="33" borderId="0" xfId="0" applyFont="1" applyFill="1" applyAlignment="1">
      <alignment horizontal="left" vertical="top" wrapText="1"/>
    </xf>
    <xf numFmtId="0" fontId="31" fillId="33" borderId="0" xfId="0" applyFont="1" applyFill="1" applyAlignment="1">
      <alignment horizontal="left" vertical="center" wrapText="1"/>
    </xf>
    <xf numFmtId="0" fontId="33" fillId="33" borderId="0" xfId="0" applyFont="1" applyFill="1" applyAlignment="1">
      <alignment horizontal="center" vertical="top" wrapText="1"/>
    </xf>
    <xf numFmtId="0" fontId="34" fillId="33" borderId="19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  <xf numFmtId="0" fontId="35" fillId="34" borderId="17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vertical="center" wrapText="1"/>
    </xf>
    <xf numFmtId="0" fontId="35" fillId="34" borderId="13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wrapText="1"/>
    </xf>
    <xf numFmtId="0" fontId="35" fillId="34" borderId="11" xfId="0" applyFont="1" applyFill="1" applyBorder="1" applyAlignment="1">
      <alignment horizontal="center" wrapText="1"/>
    </xf>
    <xf numFmtId="0" fontId="35" fillId="34" borderId="13" xfId="0" applyFont="1" applyFill="1" applyBorder="1" applyAlignment="1">
      <alignment horizontal="center" wrapText="1"/>
    </xf>
    <xf numFmtId="0" fontId="35" fillId="34" borderId="12" xfId="0" applyFont="1" applyFill="1" applyBorder="1" applyAlignment="1">
      <alignment horizontal="center" wrapText="1"/>
    </xf>
    <xf numFmtId="0" fontId="35" fillId="34" borderId="18" xfId="0" applyFont="1" applyFill="1" applyBorder="1" applyAlignment="1">
      <alignment horizontal="center" vertical="center" wrapText="1"/>
    </xf>
    <xf numFmtId="0" fontId="35" fillId="34" borderId="19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left" vertical="top" wrapText="1"/>
    </xf>
    <xf numFmtId="0" fontId="31" fillId="33" borderId="0" xfId="0" applyFont="1" applyFill="1" applyAlignment="1">
      <alignment horizontal="left" vertical="top" wrapText="1"/>
    </xf>
    <xf numFmtId="0" fontId="31" fillId="33" borderId="14" xfId="0" applyFont="1" applyFill="1" applyBorder="1" applyAlignment="1">
      <alignment horizontal="left" vertical="top" wrapText="1"/>
    </xf>
    <xf numFmtId="7" fontId="31" fillId="33" borderId="14" xfId="0" applyNumberFormat="1" applyFont="1" applyFill="1" applyBorder="1" applyAlignment="1">
      <alignment horizontal="right" vertical="top" wrapText="1"/>
    </xf>
    <xf numFmtId="7" fontId="31" fillId="33" borderId="0" xfId="0" applyNumberFormat="1" applyFont="1" applyFill="1" applyAlignment="1">
      <alignment horizontal="right" vertical="top" wrapText="1"/>
    </xf>
    <xf numFmtId="7" fontId="31" fillId="33" borderId="14" xfId="0" applyNumberFormat="1" applyFont="1" applyFill="1" applyBorder="1" applyAlignment="1">
      <alignment horizontal="right" vertical="top" wrapText="1"/>
    </xf>
    <xf numFmtId="0" fontId="36" fillId="33" borderId="15" xfId="0" applyFont="1" applyFill="1" applyBorder="1" applyAlignment="1">
      <alignment horizontal="left" vertical="top" wrapText="1"/>
    </xf>
    <xf numFmtId="0" fontId="36" fillId="33" borderId="16" xfId="0" applyFont="1" applyFill="1" applyBorder="1" applyAlignment="1">
      <alignment horizontal="left" vertical="top" wrapText="1"/>
    </xf>
    <xf numFmtId="0" fontId="36" fillId="33" borderId="17" xfId="0" applyFont="1" applyFill="1" applyBorder="1" applyAlignment="1">
      <alignment horizontal="left" vertical="top" wrapText="1"/>
    </xf>
    <xf numFmtId="7" fontId="36" fillId="33" borderId="22" xfId="0" applyNumberFormat="1" applyFont="1" applyFill="1" applyBorder="1" applyAlignment="1">
      <alignment horizontal="right" vertical="top" wrapText="1"/>
    </xf>
    <xf numFmtId="7" fontId="36" fillId="33" borderId="15" xfId="0" applyNumberFormat="1" applyFont="1" applyFill="1" applyBorder="1" applyAlignment="1">
      <alignment horizontal="right" vertical="top" wrapText="1"/>
    </xf>
    <xf numFmtId="7" fontId="36" fillId="33" borderId="17" xfId="0" applyNumberFormat="1" applyFont="1" applyFill="1" applyBorder="1" applyAlignment="1">
      <alignment horizontal="right" vertical="top" wrapText="1"/>
    </xf>
    <xf numFmtId="7" fontId="36" fillId="33" borderId="16" xfId="0" applyNumberFormat="1" applyFont="1" applyFill="1" applyBorder="1" applyAlignment="1">
      <alignment horizontal="right" vertical="top" wrapText="1"/>
    </xf>
    <xf numFmtId="0" fontId="36" fillId="33" borderId="18" xfId="0" applyFont="1" applyFill="1" applyBorder="1" applyAlignment="1">
      <alignment horizontal="left" vertical="top" wrapText="1"/>
    </xf>
    <xf numFmtId="0" fontId="36" fillId="33" borderId="19" xfId="0" applyFont="1" applyFill="1" applyBorder="1" applyAlignment="1">
      <alignment horizontal="left" vertical="top" wrapText="1"/>
    </xf>
    <xf numFmtId="0" fontId="36" fillId="33" borderId="20" xfId="0" applyFont="1" applyFill="1" applyBorder="1" applyAlignment="1">
      <alignment horizontal="left" vertical="top" wrapText="1"/>
    </xf>
    <xf numFmtId="7" fontId="36" fillId="33" borderId="27" xfId="0" applyNumberFormat="1" applyFont="1" applyFill="1" applyBorder="1" applyAlignment="1">
      <alignment horizontal="right" vertical="top" wrapText="1"/>
    </xf>
    <xf numFmtId="7" fontId="36" fillId="33" borderId="18" xfId="0" applyNumberFormat="1" applyFont="1" applyFill="1" applyBorder="1" applyAlignment="1">
      <alignment horizontal="right" vertical="top" wrapText="1"/>
    </xf>
    <xf numFmtId="7" fontId="36" fillId="33" borderId="20" xfId="0" applyNumberFormat="1" applyFont="1" applyFill="1" applyBorder="1" applyAlignment="1">
      <alignment horizontal="right" vertical="top" wrapText="1"/>
    </xf>
    <xf numFmtId="7" fontId="36" fillId="33" borderId="19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34" fillId="33" borderId="0" xfId="0" applyFont="1" applyFill="1" applyAlignment="1">
      <alignment horizontal="left" vertical="top" wrapText="1"/>
    </xf>
    <xf numFmtId="0" fontId="59" fillId="35" borderId="42" xfId="0" applyFont="1" applyFill="1" applyBorder="1" applyAlignment="1">
      <alignment horizontal="center" vertical="center"/>
    </xf>
    <xf numFmtId="0" fontId="59" fillId="35" borderId="43" xfId="0" applyFont="1" applyFill="1" applyBorder="1" applyAlignment="1">
      <alignment horizontal="center" vertical="center"/>
    </xf>
    <xf numFmtId="0" fontId="59" fillId="35" borderId="59" xfId="0" applyFont="1" applyFill="1" applyBorder="1" applyAlignment="1">
      <alignment horizontal="center" vertical="center"/>
    </xf>
    <xf numFmtId="0" fontId="59" fillId="35" borderId="45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59" fillId="35" borderId="60" xfId="0" applyFont="1" applyFill="1" applyBorder="1" applyAlignment="1">
      <alignment horizontal="center" vertical="center"/>
    </xf>
    <xf numFmtId="0" fontId="59" fillId="35" borderId="47" xfId="0" applyFont="1" applyFill="1" applyBorder="1" applyAlignment="1">
      <alignment horizontal="center" vertical="center"/>
    </xf>
    <xf numFmtId="0" fontId="59" fillId="35" borderId="48" xfId="0" applyFont="1" applyFill="1" applyBorder="1" applyAlignment="1">
      <alignment horizontal="center" vertical="center"/>
    </xf>
    <xf numFmtId="0" fontId="59" fillId="35" borderId="61" xfId="0" applyFont="1" applyFill="1" applyBorder="1" applyAlignment="1">
      <alignment horizontal="center" vertical="center"/>
    </xf>
    <xf numFmtId="0" fontId="59" fillId="35" borderId="44" xfId="0" applyFont="1" applyFill="1" applyBorder="1" applyAlignment="1">
      <alignment horizontal="center" vertical="center"/>
    </xf>
    <xf numFmtId="0" fontId="59" fillId="35" borderId="53" xfId="0" applyFont="1" applyFill="1" applyBorder="1" applyAlignment="1">
      <alignment horizontal="center" vertical="center"/>
    </xf>
    <xf numFmtId="0" fontId="59" fillId="35" borderId="46" xfId="0" applyFont="1" applyFill="1" applyBorder="1" applyAlignment="1">
      <alignment horizontal="center" vertical="center"/>
    </xf>
    <xf numFmtId="0" fontId="59" fillId="35" borderId="49" xfId="0" applyFont="1" applyFill="1" applyBorder="1" applyAlignment="1">
      <alignment horizontal="center" vertical="center"/>
    </xf>
    <xf numFmtId="0" fontId="59" fillId="35" borderId="54" xfId="0" applyFont="1" applyFill="1" applyBorder="1" applyAlignment="1">
      <alignment horizontal="center" vertical="center"/>
    </xf>
    <xf numFmtId="0" fontId="59" fillId="35" borderId="49" xfId="0" applyFont="1" applyFill="1" applyBorder="1" applyAlignment="1">
      <alignment horizontal="center" vertical="center"/>
    </xf>
    <xf numFmtId="0" fontId="59" fillId="35" borderId="55" xfId="0" applyFont="1" applyFill="1" applyBorder="1" applyAlignment="1">
      <alignment horizontal="center" vertical="center"/>
    </xf>
    <xf numFmtId="0" fontId="59" fillId="0" borderId="42" xfId="0" applyFont="1" applyBorder="1" applyAlignment="1">
      <alignment horizontal="left" vertical="center"/>
    </xf>
    <xf numFmtId="0" fontId="59" fillId="0" borderId="44" xfId="0" applyFont="1" applyBorder="1" applyAlignment="1">
      <alignment horizontal="left" vertical="center"/>
    </xf>
    <xf numFmtId="168" fontId="59" fillId="0" borderId="54" xfId="0" applyNumberFormat="1" applyFont="1" applyBorder="1" applyAlignment="1">
      <alignment horizontal="right" vertical="center"/>
    </xf>
    <xf numFmtId="0" fontId="58" fillId="0" borderId="45" xfId="0" applyFont="1" applyBorder="1" applyAlignment="1">
      <alignment horizontal="left" vertical="center"/>
    </xf>
    <xf numFmtId="0" fontId="58" fillId="0" borderId="46" xfId="0" applyFont="1" applyBorder="1" applyAlignment="1">
      <alignment horizontal="left" vertical="center"/>
    </xf>
    <xf numFmtId="168" fontId="58" fillId="0" borderId="54" xfId="0" applyNumberFormat="1" applyFont="1" applyBorder="1" applyAlignment="1">
      <alignment horizontal="right" vertical="center"/>
    </xf>
    <xf numFmtId="0" fontId="58" fillId="0" borderId="45" xfId="0" applyFont="1" applyBorder="1" applyAlignment="1">
      <alignment horizontal="left" vertical="center" indent="3"/>
    </xf>
    <xf numFmtId="0" fontId="58" fillId="0" borderId="46" xfId="0" applyFont="1" applyBorder="1" applyAlignment="1">
      <alignment/>
    </xf>
    <xf numFmtId="0" fontId="58" fillId="0" borderId="45" xfId="0" applyFont="1" applyBorder="1" applyAlignment="1">
      <alignment horizontal="left" vertical="center" wrapText="1"/>
    </xf>
    <xf numFmtId="0" fontId="58" fillId="0" borderId="46" xfId="0" applyFont="1" applyBorder="1" applyAlignment="1">
      <alignment horizontal="left" vertical="center" wrapText="1"/>
    </xf>
    <xf numFmtId="0" fontId="58" fillId="0" borderId="62" xfId="0" applyFont="1" applyBorder="1" applyAlignment="1">
      <alignment horizontal="left" vertical="center"/>
    </xf>
    <xf numFmtId="0" fontId="58" fillId="0" borderId="58" xfId="0" applyFont="1" applyBorder="1" applyAlignment="1">
      <alignment horizontal="left" vertical="center"/>
    </xf>
    <xf numFmtId="168" fontId="58" fillId="0" borderId="57" xfId="0" applyNumberFormat="1" applyFont="1" applyBorder="1" applyAlignment="1">
      <alignment horizontal="right" vertical="center"/>
    </xf>
    <xf numFmtId="168" fontId="58" fillId="0" borderId="58" xfId="0" applyNumberFormat="1" applyFont="1" applyBorder="1" applyAlignment="1">
      <alignment horizontal="right" vertical="center"/>
    </xf>
    <xf numFmtId="0" fontId="59" fillId="0" borderId="63" xfId="0" applyFont="1" applyBorder="1" applyAlignment="1">
      <alignment horizontal="left" vertical="center"/>
    </xf>
    <xf numFmtId="0" fontId="58" fillId="0" borderId="64" xfId="0" applyFont="1" applyBorder="1" applyAlignment="1">
      <alignment horizontal="left" vertical="center"/>
    </xf>
    <xf numFmtId="168" fontId="59" fillId="0" borderId="65" xfId="0" applyNumberFormat="1" applyFont="1" applyBorder="1" applyAlignment="1">
      <alignment horizontal="right" vertical="center"/>
    </xf>
    <xf numFmtId="0" fontId="59" fillId="0" borderId="45" xfId="0" applyFont="1" applyBorder="1" applyAlignment="1">
      <alignment horizontal="left" vertical="center"/>
    </xf>
    <xf numFmtId="0" fontId="59" fillId="0" borderId="46" xfId="0" applyFont="1" applyBorder="1" applyAlignment="1">
      <alignment horizontal="left" vertical="center"/>
    </xf>
    <xf numFmtId="0" fontId="58" fillId="0" borderId="47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168" fontId="58" fillId="0" borderId="55" xfId="0" applyNumberFormat="1" applyFont="1" applyBorder="1" applyAlignment="1">
      <alignment horizontal="right" vertical="center"/>
    </xf>
    <xf numFmtId="168" fontId="58" fillId="0" borderId="49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47625</xdr:rowOff>
    </xdr:from>
    <xdr:to>
      <xdr:col>10</xdr:col>
      <xdr:colOff>85725</xdr:colOff>
      <xdr:row>5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09550"/>
          <a:ext cx="2771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2466975</xdr:colOff>
      <xdr:row>4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2438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1</xdr:col>
      <xdr:colOff>1981200</xdr:colOff>
      <xdr:row>5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7</xdr:col>
      <xdr:colOff>123825</xdr:colOff>
      <xdr:row>10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3350"/>
          <a:ext cx="1943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2</xdr:col>
      <xdr:colOff>1095375</xdr:colOff>
      <xdr:row>5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1790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EAEPED%20Clasificacion%20Objeto%20Ga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6a_EAEPED_C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70"/>
  <sheetViews>
    <sheetView zoomScale="90" zoomScaleNormal="90" zoomScalePageLayoutView="0" workbookViewId="0" topLeftCell="A1">
      <selection activeCell="A2" sqref="A2"/>
    </sheetView>
  </sheetViews>
  <sheetFormatPr defaultColWidth="11.421875" defaultRowHeight="15"/>
  <cols>
    <col min="1" max="1" width="8.00390625" style="1" customWidth="1"/>
    <col min="2" max="4" width="2.8515625" style="1" customWidth="1"/>
    <col min="5" max="5" width="0.5625" style="1" customWidth="1"/>
    <col min="6" max="6" width="6.57421875" style="1" customWidth="1"/>
    <col min="7" max="7" width="1.28515625" style="1" customWidth="1"/>
    <col min="8" max="8" width="19.57421875" style="1" customWidth="1"/>
    <col min="9" max="10" width="2.57421875" style="1" customWidth="1"/>
    <col min="11" max="11" width="8.8515625" style="1" customWidth="1"/>
    <col min="12" max="12" width="9.00390625" style="1" customWidth="1"/>
    <col min="13" max="13" width="2.00390625" style="1" customWidth="1"/>
    <col min="14" max="14" width="11.421875" style="1" customWidth="1"/>
    <col min="15" max="15" width="2.00390625" style="1" customWidth="1"/>
    <col min="16" max="17" width="0.13671875" style="1" customWidth="1"/>
    <col min="18" max="18" width="15.57421875" style="1" customWidth="1"/>
    <col min="19" max="19" width="0.13671875" style="1" customWidth="1"/>
    <col min="20" max="20" width="16.8515625" style="1" customWidth="1"/>
    <col min="21" max="21" width="0.13671875" style="1" customWidth="1"/>
    <col min="22" max="22" width="13.00390625" style="1" customWidth="1"/>
    <col min="23" max="23" width="3.8515625" style="1" customWidth="1"/>
    <col min="24" max="24" width="0.13671875" style="1" customWidth="1"/>
    <col min="25" max="25" width="9.00390625" style="1" customWidth="1"/>
    <col min="26" max="28" width="1.28515625" style="1" customWidth="1"/>
    <col min="29" max="29" width="0.13671875" style="1" customWidth="1"/>
    <col min="30" max="30" width="3.8515625" style="1" customWidth="1"/>
    <col min="31" max="31" width="0.13671875" style="1" customWidth="1"/>
    <col min="32" max="32" width="1.1484375" style="1" customWidth="1"/>
    <col min="33" max="33" width="2.57421875" style="1" customWidth="1"/>
    <col min="34" max="34" width="1.28515625" style="1" customWidth="1"/>
    <col min="35" max="35" width="2.57421875" style="1" customWidth="1"/>
    <col min="36" max="36" width="6.28125" style="1" customWidth="1"/>
    <col min="37" max="37" width="0.9921875" style="1" customWidth="1"/>
    <col min="38" max="38" width="0.2890625" style="1" customWidth="1"/>
    <col min="39" max="16384" width="11.421875" style="1" customWidth="1"/>
  </cols>
  <sheetData>
    <row r="2" spans="2:37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7" ht="12.75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ht="12.75">
      <c r="B5" s="2" t="s">
        <v>32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s="3" customFormat="1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8:35" ht="12.75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6"/>
      <c r="AD7" s="5"/>
      <c r="AE7" s="5"/>
      <c r="AF7" s="5"/>
      <c r="AG7" s="5"/>
      <c r="AH7" s="5"/>
      <c r="AI7" s="5"/>
    </row>
    <row r="8" spans="2:37" ht="18.75" customHeight="1"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 t="s">
        <v>4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 t="s">
        <v>1</v>
      </c>
      <c r="AF8" s="97"/>
      <c r="AG8" s="97"/>
      <c r="AH8" s="97"/>
      <c r="AI8" s="97"/>
      <c r="AJ8" s="97"/>
      <c r="AK8" s="98"/>
    </row>
    <row r="9" spans="2:37" ht="17.25" customHeight="1">
      <c r="B9" s="121"/>
      <c r="C9" s="95"/>
      <c r="D9" s="95"/>
      <c r="E9" s="95"/>
      <c r="F9" s="95"/>
      <c r="G9" s="95"/>
      <c r="H9" s="95"/>
      <c r="I9" s="95"/>
      <c r="J9" s="95"/>
      <c r="K9" s="95"/>
      <c r="L9" s="95"/>
      <c r="M9" s="99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96"/>
      <c r="AF9" s="101"/>
      <c r="AG9" s="101"/>
      <c r="AH9" s="101"/>
      <c r="AI9" s="101"/>
      <c r="AJ9" s="101"/>
      <c r="AK9" s="102"/>
    </row>
    <row r="10" spans="2:40" ht="45" customHeight="1">
      <c r="B10" s="122" t="s">
        <v>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4"/>
      <c r="M10" s="99" t="s">
        <v>6</v>
      </c>
      <c r="N10" s="100"/>
      <c r="O10" s="105"/>
      <c r="P10" s="95"/>
      <c r="Q10" s="106"/>
      <c r="R10" s="107" t="s">
        <v>7</v>
      </c>
      <c r="S10" s="106"/>
      <c r="T10" s="108" t="s">
        <v>8</v>
      </c>
      <c r="U10" s="106"/>
      <c r="V10" s="109" t="s">
        <v>9</v>
      </c>
      <c r="W10" s="109"/>
      <c r="X10" s="106"/>
      <c r="Y10" s="109" t="s">
        <v>10</v>
      </c>
      <c r="Z10" s="109"/>
      <c r="AA10" s="109"/>
      <c r="AB10" s="109"/>
      <c r="AC10" s="109"/>
      <c r="AD10" s="109"/>
      <c r="AE10" s="106"/>
      <c r="AF10" s="110" t="s">
        <v>5</v>
      </c>
      <c r="AG10" s="111"/>
      <c r="AH10" s="111"/>
      <c r="AI10" s="111"/>
      <c r="AJ10" s="111"/>
      <c r="AK10" s="112"/>
      <c r="AN10" s="8"/>
    </row>
    <row r="11" spans="2:37" ht="0.75" customHeight="1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 t="s">
        <v>1</v>
      </c>
      <c r="N11" s="126"/>
      <c r="O11" s="126"/>
      <c r="P11" s="126"/>
      <c r="Q11" s="127"/>
      <c r="R11" s="128" t="s">
        <v>1</v>
      </c>
      <c r="S11" s="127"/>
      <c r="T11" s="128" t="s">
        <v>1</v>
      </c>
      <c r="U11" s="127"/>
      <c r="V11" s="129" t="s">
        <v>1</v>
      </c>
      <c r="W11" s="129"/>
      <c r="X11" s="127"/>
      <c r="Y11" s="129" t="s">
        <v>1</v>
      </c>
      <c r="Z11" s="129"/>
      <c r="AA11" s="129"/>
      <c r="AB11" s="129"/>
      <c r="AC11" s="129"/>
      <c r="AD11" s="129"/>
      <c r="AE11" s="129"/>
      <c r="AF11" s="130"/>
      <c r="AG11" s="130"/>
      <c r="AH11" s="130"/>
      <c r="AI11" s="130"/>
      <c r="AJ11" s="130"/>
      <c r="AK11" s="131"/>
    </row>
    <row r="12" spans="2:37" ht="15" customHeight="1">
      <c r="B12" s="113" t="s">
        <v>11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4">
        <v>199684324.38</v>
      </c>
      <c r="N12" s="114"/>
      <c r="O12" s="114"/>
      <c r="P12" s="114"/>
      <c r="Q12" s="114">
        <v>0</v>
      </c>
      <c r="R12" s="114"/>
      <c r="S12" s="114">
        <v>199684324.38</v>
      </c>
      <c r="T12" s="114"/>
      <c r="U12" s="114">
        <v>88972371.45</v>
      </c>
      <c r="V12" s="114"/>
      <c r="W12" s="114"/>
      <c r="X12" s="114">
        <v>88972371.45</v>
      </c>
      <c r="Y12" s="114"/>
      <c r="Z12" s="114"/>
      <c r="AA12" s="114"/>
      <c r="AB12" s="114"/>
      <c r="AC12" s="114"/>
      <c r="AD12" s="114"/>
      <c r="AE12" s="115">
        <v>-110711952.93</v>
      </c>
      <c r="AF12" s="115"/>
      <c r="AG12" s="115"/>
      <c r="AH12" s="115"/>
      <c r="AI12" s="115"/>
      <c r="AJ12" s="115"/>
      <c r="AK12" s="115"/>
    </row>
    <row r="13" spans="2:37" ht="12.75" customHeight="1">
      <c r="B13" s="9" t="s">
        <v>12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10">
        <v>0</v>
      </c>
      <c r="N13" s="10"/>
      <c r="O13" s="10"/>
      <c r="P13" s="10"/>
      <c r="Q13" s="10">
        <v>0</v>
      </c>
      <c r="R13" s="10"/>
      <c r="S13" s="10">
        <v>0</v>
      </c>
      <c r="T13" s="10"/>
      <c r="U13" s="10">
        <v>0</v>
      </c>
      <c r="V13" s="10"/>
      <c r="W13" s="10"/>
      <c r="X13" s="10">
        <v>0</v>
      </c>
      <c r="Y13" s="10"/>
      <c r="Z13" s="10"/>
      <c r="AA13" s="10"/>
      <c r="AB13" s="10"/>
      <c r="AC13" s="10"/>
      <c r="AD13" s="10"/>
      <c r="AE13" s="11">
        <v>0</v>
      </c>
      <c r="AF13" s="11"/>
      <c r="AG13" s="11"/>
      <c r="AH13" s="11"/>
      <c r="AI13" s="11"/>
      <c r="AJ13" s="11"/>
      <c r="AK13" s="11"/>
    </row>
    <row r="14" spans="2:37" ht="12.75" customHeight="1">
      <c r="B14" s="9" t="s">
        <v>13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>
        <v>2</v>
      </c>
      <c r="N14" s="10"/>
      <c r="O14" s="10"/>
      <c r="P14" s="10"/>
      <c r="Q14" s="10">
        <v>0</v>
      </c>
      <c r="R14" s="10"/>
      <c r="S14" s="10">
        <v>2</v>
      </c>
      <c r="T14" s="10"/>
      <c r="U14" s="10">
        <v>0</v>
      </c>
      <c r="V14" s="10"/>
      <c r="W14" s="10"/>
      <c r="X14" s="10">
        <v>0</v>
      </c>
      <c r="Y14" s="10"/>
      <c r="Z14" s="10"/>
      <c r="AA14" s="10"/>
      <c r="AB14" s="10"/>
      <c r="AC14" s="10"/>
      <c r="AD14" s="10"/>
      <c r="AE14" s="11">
        <v>-2</v>
      </c>
      <c r="AF14" s="11"/>
      <c r="AG14" s="11"/>
      <c r="AH14" s="11"/>
      <c r="AI14" s="11"/>
      <c r="AJ14" s="11"/>
      <c r="AK14" s="11"/>
    </row>
    <row r="15" spans="2:37" ht="12.75" customHeight="1">
      <c r="B15" s="9" t="s">
        <v>14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0">
        <v>101611001.98</v>
      </c>
      <c r="N15" s="10"/>
      <c r="O15" s="10"/>
      <c r="P15" s="10"/>
      <c r="Q15" s="10">
        <v>0</v>
      </c>
      <c r="R15" s="10"/>
      <c r="S15" s="10">
        <v>101611001.98</v>
      </c>
      <c r="T15" s="10"/>
      <c r="U15" s="10">
        <v>38954026.18</v>
      </c>
      <c r="V15" s="10"/>
      <c r="W15" s="10"/>
      <c r="X15" s="10">
        <v>38954026.18</v>
      </c>
      <c r="Y15" s="10"/>
      <c r="Z15" s="10"/>
      <c r="AA15" s="10"/>
      <c r="AB15" s="10"/>
      <c r="AC15" s="10"/>
      <c r="AD15" s="10"/>
      <c r="AE15" s="11">
        <v>-62656975.8</v>
      </c>
      <c r="AF15" s="11"/>
      <c r="AG15" s="11"/>
      <c r="AH15" s="11"/>
      <c r="AI15" s="11"/>
      <c r="AJ15" s="11"/>
      <c r="AK15" s="11"/>
    </row>
    <row r="16" spans="2:37" ht="12.75" customHeight="1">
      <c r="B16" s="9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10">
        <v>3770904</v>
      </c>
      <c r="N16" s="10"/>
      <c r="O16" s="10"/>
      <c r="P16" s="10"/>
      <c r="Q16" s="10">
        <v>0</v>
      </c>
      <c r="R16" s="10"/>
      <c r="S16" s="10">
        <v>3770904</v>
      </c>
      <c r="T16" s="10"/>
      <c r="U16" s="10">
        <v>318866.13</v>
      </c>
      <c r="V16" s="10"/>
      <c r="W16" s="10"/>
      <c r="X16" s="10">
        <v>318866.13</v>
      </c>
      <c r="Y16" s="10"/>
      <c r="Z16" s="10"/>
      <c r="AA16" s="10"/>
      <c r="AB16" s="10"/>
      <c r="AC16" s="10"/>
      <c r="AD16" s="10"/>
      <c r="AE16" s="11">
        <v>-3452037.87</v>
      </c>
      <c r="AF16" s="11"/>
      <c r="AG16" s="11"/>
      <c r="AH16" s="11"/>
      <c r="AI16" s="11"/>
      <c r="AJ16" s="11"/>
      <c r="AK16" s="11"/>
    </row>
    <row r="17" spans="2:37" ht="12.75" customHeight="1">
      <c r="B17" s="9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>
        <v>20393014.12</v>
      </c>
      <c r="N17" s="10"/>
      <c r="O17" s="10"/>
      <c r="P17" s="10"/>
      <c r="Q17" s="10">
        <v>0</v>
      </c>
      <c r="R17" s="10"/>
      <c r="S17" s="10">
        <v>20393014.12</v>
      </c>
      <c r="T17" s="10"/>
      <c r="U17" s="10">
        <v>8071389.45</v>
      </c>
      <c r="V17" s="10"/>
      <c r="W17" s="10"/>
      <c r="X17" s="10">
        <v>8071389.45</v>
      </c>
      <c r="Y17" s="10"/>
      <c r="Z17" s="10"/>
      <c r="AA17" s="10"/>
      <c r="AB17" s="10"/>
      <c r="AC17" s="10"/>
      <c r="AD17" s="10"/>
      <c r="AE17" s="11">
        <v>-12321624.67</v>
      </c>
      <c r="AF17" s="11"/>
      <c r="AG17" s="11"/>
      <c r="AH17" s="11"/>
      <c r="AI17" s="11"/>
      <c r="AJ17" s="11"/>
      <c r="AK17" s="11"/>
    </row>
    <row r="18" spans="2:37" ht="25.5" customHeight="1">
      <c r="B18" s="9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0">
        <v>0</v>
      </c>
      <c r="N18" s="10"/>
      <c r="O18" s="10"/>
      <c r="P18" s="10"/>
      <c r="Q18" s="10">
        <v>0</v>
      </c>
      <c r="R18" s="10"/>
      <c r="S18" s="10">
        <v>0</v>
      </c>
      <c r="T18" s="10"/>
      <c r="U18" s="10">
        <v>0</v>
      </c>
      <c r="V18" s="10"/>
      <c r="W18" s="10"/>
      <c r="X18" s="10">
        <v>0</v>
      </c>
      <c r="Y18" s="10"/>
      <c r="Z18" s="10"/>
      <c r="AA18" s="10"/>
      <c r="AB18" s="10"/>
      <c r="AC18" s="10"/>
      <c r="AD18" s="10"/>
      <c r="AE18" s="11">
        <v>0</v>
      </c>
      <c r="AF18" s="11"/>
      <c r="AG18" s="11"/>
      <c r="AH18" s="11"/>
      <c r="AI18" s="11"/>
      <c r="AJ18" s="11"/>
      <c r="AK18" s="11"/>
    </row>
    <row r="19" spans="2:37" ht="42" customHeight="1">
      <c r="B19" s="9" t="s">
        <v>18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0">
        <v>1229188341.5</v>
      </c>
      <c r="N19" s="10"/>
      <c r="O19" s="10"/>
      <c r="P19" s="10"/>
      <c r="Q19" s="10">
        <v>-16323877.03</v>
      </c>
      <c r="R19" s="10"/>
      <c r="S19" s="10">
        <v>1212864464.47</v>
      </c>
      <c r="T19" s="10"/>
      <c r="U19" s="10">
        <v>323048275.89</v>
      </c>
      <c r="V19" s="10"/>
      <c r="W19" s="10"/>
      <c r="X19" s="10">
        <v>323048275.89</v>
      </c>
      <c r="Y19" s="10"/>
      <c r="Z19" s="10"/>
      <c r="AA19" s="10"/>
      <c r="AB19" s="10"/>
      <c r="AC19" s="10"/>
      <c r="AD19" s="10"/>
      <c r="AE19" s="11">
        <v>-906140065.61</v>
      </c>
      <c r="AF19" s="11"/>
      <c r="AG19" s="11"/>
      <c r="AH19" s="11"/>
      <c r="AI19" s="11"/>
      <c r="AJ19" s="11"/>
      <c r="AK19" s="11"/>
    </row>
    <row r="20" spans="2:37" ht="28.5" customHeight="1">
      <c r="B20" s="9" t="s">
        <v>19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0">
        <v>1</v>
      </c>
      <c r="N20" s="10"/>
      <c r="O20" s="10"/>
      <c r="P20" s="10"/>
      <c r="Q20" s="10">
        <v>0</v>
      </c>
      <c r="R20" s="10"/>
      <c r="S20" s="10">
        <v>1</v>
      </c>
      <c r="T20" s="10"/>
      <c r="U20" s="10">
        <v>0</v>
      </c>
      <c r="V20" s="10"/>
      <c r="W20" s="10"/>
      <c r="X20" s="10">
        <v>0</v>
      </c>
      <c r="Y20" s="10"/>
      <c r="Z20" s="10"/>
      <c r="AA20" s="10"/>
      <c r="AB20" s="10"/>
      <c r="AC20" s="10"/>
      <c r="AD20" s="10"/>
      <c r="AE20" s="11">
        <v>-1</v>
      </c>
      <c r="AF20" s="11"/>
      <c r="AG20" s="11"/>
      <c r="AH20" s="11"/>
      <c r="AI20" s="11"/>
      <c r="AJ20" s="11"/>
      <c r="AK20" s="11"/>
    </row>
    <row r="21" spans="2:37" ht="12.75" customHeight="1">
      <c r="B21" s="9" t="s">
        <v>20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0">
        <v>0</v>
      </c>
      <c r="N21" s="10"/>
      <c r="O21" s="10"/>
      <c r="P21" s="10"/>
      <c r="Q21" s="10">
        <v>0</v>
      </c>
      <c r="R21" s="10"/>
      <c r="S21" s="10">
        <v>0</v>
      </c>
      <c r="T21" s="10"/>
      <c r="U21" s="10">
        <v>0</v>
      </c>
      <c r="V21" s="10"/>
      <c r="W21" s="10"/>
      <c r="X21" s="10">
        <v>0</v>
      </c>
      <c r="Y21" s="10"/>
      <c r="Z21" s="10"/>
      <c r="AA21" s="10"/>
      <c r="AB21" s="10"/>
      <c r="AC21" s="10"/>
      <c r="AD21" s="10"/>
      <c r="AE21" s="11">
        <v>0</v>
      </c>
      <c r="AF21" s="11"/>
      <c r="AG21" s="11"/>
      <c r="AH21" s="11"/>
      <c r="AI21" s="11"/>
      <c r="AJ21" s="11"/>
      <c r="AK21" s="11"/>
    </row>
    <row r="22" ht="0" customHeight="1" hidden="1"/>
    <row r="23" spans="2:37" ht="12" customHeight="1">
      <c r="B23" s="12" t="s">
        <v>21</v>
      </c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5">
        <v>1554647588.98</v>
      </c>
      <c r="N23" s="15"/>
      <c r="O23" s="15"/>
      <c r="P23" s="16"/>
      <c r="Q23" s="15">
        <v>-16323877.03</v>
      </c>
      <c r="R23" s="16"/>
      <c r="S23" s="17">
        <v>1538323711.95</v>
      </c>
      <c r="T23" s="16"/>
      <c r="U23" s="17">
        <v>459364929.1</v>
      </c>
      <c r="V23" s="15"/>
      <c r="W23" s="16"/>
      <c r="X23" s="17">
        <v>459364929.1</v>
      </c>
      <c r="Y23" s="15"/>
      <c r="Z23" s="15"/>
      <c r="AA23" s="15"/>
      <c r="AB23" s="15"/>
      <c r="AC23" s="15"/>
      <c r="AD23" s="15"/>
      <c r="AE23" s="18">
        <v>-1095282659.88</v>
      </c>
      <c r="AF23" s="18"/>
      <c r="AG23" s="18"/>
      <c r="AH23" s="18"/>
      <c r="AI23" s="18"/>
      <c r="AJ23" s="18"/>
      <c r="AK23" s="18"/>
    </row>
    <row r="24" spans="31:37" ht="0" customHeight="1" hidden="1">
      <c r="AE24" s="19"/>
      <c r="AF24" s="19"/>
      <c r="AG24" s="19"/>
      <c r="AH24" s="19"/>
      <c r="AI24" s="19"/>
      <c r="AJ24" s="19"/>
      <c r="AK24" s="19"/>
    </row>
    <row r="25" spans="2:37" ht="15.75" customHeight="1">
      <c r="B25" s="12" t="s">
        <v>22</v>
      </c>
      <c r="C25" s="13"/>
      <c r="D25" s="13"/>
      <c r="E25" s="13"/>
      <c r="F25" s="13"/>
      <c r="G25" s="13"/>
      <c r="H25" s="13"/>
      <c r="I25" s="13"/>
      <c r="J25" s="13"/>
      <c r="K25" s="13"/>
      <c r="L25" s="14"/>
      <c r="AE25" s="20">
        <v>-1095282659.88</v>
      </c>
      <c r="AF25" s="20"/>
      <c r="AG25" s="20"/>
      <c r="AH25" s="20"/>
      <c r="AI25" s="20"/>
      <c r="AJ25" s="20"/>
      <c r="AK25" s="20"/>
    </row>
    <row r="26" ht="14.25" customHeight="1"/>
    <row r="27" spans="2:37" ht="6.75" customHeight="1">
      <c r="B27" s="116"/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18" t="s">
        <v>4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45" t="s">
        <v>1</v>
      </c>
      <c r="AF27" s="146"/>
      <c r="AG27" s="146"/>
      <c r="AH27" s="146"/>
      <c r="AI27" s="146"/>
      <c r="AJ27" s="146"/>
      <c r="AK27" s="147"/>
    </row>
    <row r="28" spans="2:37" ht="6.75" customHeight="1">
      <c r="B28" s="123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50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48" t="s">
        <v>5</v>
      </c>
      <c r="AF28" s="148"/>
      <c r="AG28" s="148"/>
      <c r="AH28" s="148"/>
      <c r="AI28" s="148"/>
      <c r="AJ28" s="148"/>
      <c r="AK28" s="131"/>
    </row>
    <row r="29" spans="3:37" ht="0.75" customHeight="1">
      <c r="C29" s="8"/>
      <c r="D29" s="8"/>
      <c r="E29" s="8"/>
      <c r="F29" s="8"/>
      <c r="G29" s="8"/>
      <c r="H29" s="8"/>
      <c r="I29" s="8"/>
      <c r="J29" s="8"/>
      <c r="K29" s="8"/>
      <c r="L29" s="21"/>
      <c r="M29" s="138" t="s">
        <v>24</v>
      </c>
      <c r="N29" s="138"/>
      <c r="O29" s="138"/>
      <c r="P29" s="138"/>
      <c r="Q29" s="139" t="s">
        <v>1</v>
      </c>
      <c r="R29" s="138" t="s">
        <v>25</v>
      </c>
      <c r="S29" s="139" t="s">
        <v>1</v>
      </c>
      <c r="T29" s="140" t="s">
        <v>26</v>
      </c>
      <c r="U29" s="139" t="s">
        <v>1</v>
      </c>
      <c r="V29" s="140" t="s">
        <v>9</v>
      </c>
      <c r="W29" s="140"/>
      <c r="X29" s="139" t="s">
        <v>1</v>
      </c>
      <c r="Y29" s="140" t="s">
        <v>10</v>
      </c>
      <c r="Z29" s="140"/>
      <c r="AA29" s="140"/>
      <c r="AB29" s="140"/>
      <c r="AC29" s="140"/>
      <c r="AD29" s="140"/>
      <c r="AE29" s="141"/>
      <c r="AF29" s="141"/>
      <c r="AG29" s="141"/>
      <c r="AH29" s="141"/>
      <c r="AI29" s="141"/>
      <c r="AJ29" s="141"/>
      <c r="AK29" s="142"/>
    </row>
    <row r="30" spans="2:37" ht="42" customHeight="1">
      <c r="B30" s="135" t="s">
        <v>23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7"/>
      <c r="M30" s="134"/>
      <c r="N30" s="134"/>
      <c r="O30" s="134"/>
      <c r="P30" s="134"/>
      <c r="Q30" s="23"/>
      <c r="R30" s="134"/>
      <c r="S30" s="23"/>
      <c r="T30" s="132"/>
      <c r="U30" s="23"/>
      <c r="V30" s="132"/>
      <c r="W30" s="132"/>
      <c r="X30" s="23"/>
      <c r="Y30" s="132"/>
      <c r="Z30" s="132"/>
      <c r="AA30" s="132"/>
      <c r="AB30" s="132"/>
      <c r="AC30" s="132"/>
      <c r="AD30" s="132"/>
      <c r="AE30" s="133"/>
      <c r="AF30" s="134" t="s">
        <v>5</v>
      </c>
      <c r="AG30" s="134"/>
      <c r="AH30" s="134"/>
      <c r="AI30" s="134"/>
      <c r="AJ30" s="134"/>
      <c r="AK30" s="134"/>
    </row>
    <row r="31" spans="3:40" ht="0.75" customHeight="1">
      <c r="C31" s="8"/>
      <c r="D31" s="8"/>
      <c r="E31" s="8"/>
      <c r="F31" s="8"/>
      <c r="G31" s="8"/>
      <c r="H31" s="8"/>
      <c r="I31" s="8"/>
      <c r="J31" s="8"/>
      <c r="K31" s="8"/>
      <c r="L31" s="21"/>
      <c r="M31" s="23" t="s">
        <v>1</v>
      </c>
      <c r="N31" s="23"/>
      <c r="O31" s="23"/>
      <c r="P31" s="23"/>
      <c r="Q31" s="23"/>
      <c r="R31" s="24" t="s">
        <v>1</v>
      </c>
      <c r="S31" s="23"/>
      <c r="T31" s="24" t="s">
        <v>1</v>
      </c>
      <c r="U31" s="23"/>
      <c r="V31" s="23" t="s">
        <v>1</v>
      </c>
      <c r="W31" s="23"/>
      <c r="X31" s="23"/>
      <c r="Y31" s="23" t="s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19"/>
      <c r="AN31" s="1" t="s">
        <v>31</v>
      </c>
    </row>
    <row r="32" spans="3:37" ht="1.5" customHeight="1">
      <c r="C32" s="8"/>
      <c r="D32" s="8"/>
      <c r="E32" s="8"/>
      <c r="F32" s="8"/>
      <c r="G32" s="8"/>
      <c r="H32" s="8"/>
      <c r="I32" s="8"/>
      <c r="J32" s="8"/>
      <c r="K32" s="8"/>
      <c r="L32" s="21"/>
      <c r="M32" s="22" t="s">
        <v>1</v>
      </c>
      <c r="N32" s="22"/>
      <c r="O32" s="22"/>
      <c r="P32" s="22"/>
      <c r="Q32" s="23"/>
      <c r="R32" s="22" t="s">
        <v>1</v>
      </c>
      <c r="S32" s="23"/>
      <c r="T32" s="22" t="s">
        <v>1</v>
      </c>
      <c r="U32" s="23"/>
      <c r="V32" s="22" t="s">
        <v>1</v>
      </c>
      <c r="W32" s="22"/>
      <c r="X32" s="23"/>
      <c r="Y32" s="22" t="s">
        <v>1</v>
      </c>
      <c r="Z32" s="22"/>
      <c r="AA32" s="22"/>
      <c r="AB32" s="22"/>
      <c r="AC32" s="22"/>
      <c r="AD32" s="22"/>
      <c r="AE32" s="22" t="s">
        <v>1</v>
      </c>
      <c r="AF32" s="22"/>
      <c r="AG32" s="22"/>
      <c r="AH32" s="22"/>
      <c r="AI32" s="22"/>
      <c r="AJ32" s="22"/>
      <c r="AK32" s="22"/>
    </row>
    <row r="33" spans="2:37" ht="6.75" customHeight="1">
      <c r="B33" s="25" t="s">
        <v>27</v>
      </c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22"/>
      <c r="N33" s="22"/>
      <c r="O33" s="22"/>
      <c r="P33" s="22"/>
      <c r="Q33" s="23"/>
      <c r="R33" s="22"/>
      <c r="S33" s="23"/>
      <c r="T33" s="22"/>
      <c r="U33" s="23"/>
      <c r="V33" s="22"/>
      <c r="W33" s="22"/>
      <c r="X33" s="23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2:37" ht="24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22"/>
      <c r="N34" s="22"/>
      <c r="O34" s="22"/>
      <c r="P34" s="22"/>
      <c r="Q34" s="24" t="s">
        <v>1</v>
      </c>
      <c r="R34" s="22"/>
      <c r="S34" s="24" t="s">
        <v>1</v>
      </c>
      <c r="T34" s="22"/>
      <c r="U34" s="24" t="s">
        <v>1</v>
      </c>
      <c r="V34" s="22"/>
      <c r="W34" s="22"/>
      <c r="X34" s="24" t="s">
        <v>1</v>
      </c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2:37" ht="12" customHeight="1">
      <c r="B35" s="31" t="s">
        <v>1</v>
      </c>
      <c r="C35" s="32"/>
      <c r="D35" s="32"/>
      <c r="E35" s="33" t="s">
        <v>11</v>
      </c>
      <c r="F35" s="34"/>
      <c r="G35" s="34"/>
      <c r="H35" s="34"/>
      <c r="I35" s="34"/>
      <c r="J35" s="34"/>
      <c r="K35" s="34"/>
      <c r="L35" s="34"/>
      <c r="M35" s="35">
        <v>199684324.38</v>
      </c>
      <c r="N35" s="35"/>
      <c r="O35" s="35"/>
      <c r="P35" s="35"/>
      <c r="Q35" s="35">
        <v>0</v>
      </c>
      <c r="R35" s="35"/>
      <c r="S35" s="35">
        <v>199684324.38</v>
      </c>
      <c r="T35" s="35"/>
      <c r="U35" s="35">
        <v>88972371.45</v>
      </c>
      <c r="V35" s="35"/>
      <c r="W35" s="35"/>
      <c r="X35" s="35">
        <v>88972371.45</v>
      </c>
      <c r="Y35" s="35"/>
      <c r="Z35" s="35"/>
      <c r="AA35" s="35"/>
      <c r="AB35" s="35"/>
      <c r="AC35" s="35"/>
      <c r="AD35" s="35"/>
      <c r="AE35" s="36">
        <v>-110711952.93</v>
      </c>
      <c r="AF35" s="36"/>
      <c r="AG35" s="36"/>
      <c r="AH35" s="36"/>
      <c r="AI35" s="36"/>
      <c r="AJ35" s="36"/>
      <c r="AK35" s="36"/>
    </row>
    <row r="36" spans="2:37" ht="12" customHeight="1">
      <c r="B36" s="37"/>
      <c r="C36" s="38"/>
      <c r="D36" s="38"/>
      <c r="E36" s="33"/>
      <c r="F36" s="34"/>
      <c r="G36" s="34"/>
      <c r="H36" s="34"/>
      <c r="I36" s="34"/>
      <c r="J36" s="34"/>
      <c r="K36" s="34"/>
      <c r="L36" s="34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6"/>
      <c r="AF36" s="36"/>
      <c r="AG36" s="36"/>
      <c r="AH36" s="36"/>
      <c r="AI36" s="36"/>
      <c r="AJ36" s="36"/>
      <c r="AK36" s="36"/>
    </row>
    <row r="37" spans="2:37" ht="12" customHeight="1">
      <c r="B37" s="39"/>
      <c r="C37" s="40"/>
      <c r="D37" s="40"/>
      <c r="E37" s="33"/>
      <c r="F37" s="34"/>
      <c r="G37" s="34"/>
      <c r="H37" s="34"/>
      <c r="I37" s="34"/>
      <c r="J37" s="34"/>
      <c r="K37" s="34"/>
      <c r="L37" s="34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6"/>
      <c r="AF37" s="36"/>
      <c r="AG37" s="36"/>
      <c r="AH37" s="36"/>
      <c r="AI37" s="36"/>
      <c r="AJ37" s="36"/>
      <c r="AK37" s="36"/>
    </row>
    <row r="38" spans="2:37" ht="12" customHeight="1">
      <c r="B38" s="31" t="s">
        <v>1</v>
      </c>
      <c r="C38" s="32"/>
      <c r="D38" s="32"/>
      <c r="E38" s="41" t="s">
        <v>12</v>
      </c>
      <c r="F38" s="9"/>
      <c r="G38" s="9"/>
      <c r="H38" s="9"/>
      <c r="I38" s="9"/>
      <c r="J38" s="9"/>
      <c r="K38" s="9"/>
      <c r="L38" s="9"/>
      <c r="M38" s="35">
        <v>0</v>
      </c>
      <c r="N38" s="35"/>
      <c r="O38" s="35"/>
      <c r="P38" s="35"/>
      <c r="Q38" s="35">
        <v>0</v>
      </c>
      <c r="R38" s="35"/>
      <c r="S38" s="35">
        <v>0</v>
      </c>
      <c r="T38" s="35"/>
      <c r="U38" s="35">
        <v>0</v>
      </c>
      <c r="V38" s="35"/>
      <c r="W38" s="35"/>
      <c r="X38" s="35">
        <v>0</v>
      </c>
      <c r="Y38" s="35"/>
      <c r="Z38" s="35"/>
      <c r="AA38" s="35"/>
      <c r="AB38" s="35"/>
      <c r="AC38" s="35"/>
      <c r="AD38" s="35"/>
      <c r="AE38" s="36">
        <v>0</v>
      </c>
      <c r="AF38" s="36"/>
      <c r="AG38" s="36"/>
      <c r="AH38" s="36"/>
      <c r="AI38" s="36"/>
      <c r="AJ38" s="36"/>
      <c r="AK38" s="36"/>
    </row>
    <row r="39" spans="2:37" ht="12" customHeight="1">
      <c r="B39" s="37"/>
      <c r="C39" s="38"/>
      <c r="D39" s="38"/>
      <c r="E39" s="41"/>
      <c r="F39" s="9"/>
      <c r="G39" s="9"/>
      <c r="H39" s="9"/>
      <c r="I39" s="9"/>
      <c r="J39" s="9"/>
      <c r="K39" s="9"/>
      <c r="L39" s="9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6"/>
      <c r="AF39" s="36"/>
      <c r="AG39" s="36"/>
      <c r="AH39" s="36"/>
      <c r="AI39" s="36"/>
      <c r="AJ39" s="36"/>
      <c r="AK39" s="36"/>
    </row>
    <row r="40" spans="2:37" ht="12" customHeight="1">
      <c r="B40" s="39"/>
      <c r="C40" s="40"/>
      <c r="D40" s="40"/>
      <c r="E40" s="41"/>
      <c r="F40" s="9"/>
      <c r="G40" s="9"/>
      <c r="H40" s="9"/>
      <c r="I40" s="9"/>
      <c r="J40" s="9"/>
      <c r="K40" s="9"/>
      <c r="L40" s="9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6"/>
      <c r="AF40" s="36"/>
      <c r="AG40" s="36"/>
      <c r="AH40" s="36"/>
      <c r="AI40" s="36"/>
      <c r="AJ40" s="36"/>
      <c r="AK40" s="36"/>
    </row>
    <row r="41" spans="2:37" ht="12" customHeight="1">
      <c r="B41" s="31" t="s">
        <v>1</v>
      </c>
      <c r="C41" s="32"/>
      <c r="D41" s="32"/>
      <c r="E41" s="42" t="s">
        <v>13</v>
      </c>
      <c r="F41" s="43"/>
      <c r="G41" s="43"/>
      <c r="H41" s="43"/>
      <c r="I41" s="43"/>
      <c r="J41" s="43"/>
      <c r="K41" s="43"/>
      <c r="L41" s="43"/>
      <c r="M41" s="35">
        <v>2</v>
      </c>
      <c r="N41" s="35"/>
      <c r="O41" s="35"/>
      <c r="P41" s="35"/>
      <c r="Q41" s="35">
        <v>0</v>
      </c>
      <c r="R41" s="35"/>
      <c r="S41" s="35">
        <v>2</v>
      </c>
      <c r="T41" s="35"/>
      <c r="U41" s="35">
        <v>0</v>
      </c>
      <c r="V41" s="35"/>
      <c r="W41" s="35"/>
      <c r="X41" s="35">
        <v>0</v>
      </c>
      <c r="Y41" s="35"/>
      <c r="Z41" s="35"/>
      <c r="AA41" s="35"/>
      <c r="AB41" s="35"/>
      <c r="AC41" s="35"/>
      <c r="AD41" s="35"/>
      <c r="AE41" s="36">
        <v>-2</v>
      </c>
      <c r="AF41" s="36"/>
      <c r="AG41" s="36"/>
      <c r="AH41" s="36"/>
      <c r="AI41" s="36"/>
      <c r="AJ41" s="36"/>
      <c r="AK41" s="36"/>
    </row>
    <row r="42" spans="2:37" ht="12" customHeight="1">
      <c r="B42" s="37"/>
      <c r="C42" s="38"/>
      <c r="D42" s="38"/>
      <c r="E42" s="42"/>
      <c r="F42" s="43"/>
      <c r="G42" s="43"/>
      <c r="H42" s="43"/>
      <c r="I42" s="43"/>
      <c r="J42" s="43"/>
      <c r="K42" s="43"/>
      <c r="L42" s="43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6"/>
      <c r="AF42" s="36"/>
      <c r="AG42" s="36"/>
      <c r="AH42" s="36"/>
      <c r="AI42" s="36"/>
      <c r="AJ42" s="36"/>
      <c r="AK42" s="36"/>
    </row>
    <row r="43" spans="2:37" ht="12" customHeight="1">
      <c r="B43" s="39"/>
      <c r="C43" s="40"/>
      <c r="D43" s="40"/>
      <c r="E43" s="42"/>
      <c r="F43" s="43"/>
      <c r="G43" s="43"/>
      <c r="H43" s="43"/>
      <c r="I43" s="43"/>
      <c r="J43" s="43"/>
      <c r="K43" s="43"/>
      <c r="L43" s="43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6"/>
      <c r="AF43" s="36"/>
      <c r="AG43" s="36"/>
      <c r="AH43" s="36"/>
      <c r="AI43" s="36"/>
      <c r="AJ43" s="36"/>
      <c r="AK43" s="36"/>
    </row>
    <row r="44" spans="2:37" ht="12" customHeight="1">
      <c r="B44" s="31" t="s">
        <v>1</v>
      </c>
      <c r="C44" s="32"/>
      <c r="D44" s="32"/>
      <c r="E44" s="44" t="s">
        <v>14</v>
      </c>
      <c r="F44" s="45"/>
      <c r="G44" s="45"/>
      <c r="H44" s="45"/>
      <c r="I44" s="45"/>
      <c r="J44" s="45"/>
      <c r="K44" s="45"/>
      <c r="L44" s="45"/>
      <c r="M44" s="35">
        <v>101611001.98</v>
      </c>
      <c r="N44" s="35"/>
      <c r="O44" s="35"/>
      <c r="P44" s="35"/>
      <c r="Q44" s="35">
        <v>0</v>
      </c>
      <c r="R44" s="35"/>
      <c r="S44" s="35">
        <v>101611001.98</v>
      </c>
      <c r="T44" s="35"/>
      <c r="U44" s="35">
        <v>38954026.18</v>
      </c>
      <c r="V44" s="35"/>
      <c r="W44" s="35"/>
      <c r="X44" s="35">
        <v>38954026.18</v>
      </c>
      <c r="Y44" s="35"/>
      <c r="Z44" s="35"/>
      <c r="AA44" s="35"/>
      <c r="AB44" s="35"/>
      <c r="AC44" s="35"/>
      <c r="AD44" s="35"/>
      <c r="AE44" s="36">
        <v>-62656975.8</v>
      </c>
      <c r="AF44" s="36"/>
      <c r="AG44" s="36"/>
      <c r="AH44" s="36"/>
      <c r="AI44" s="36"/>
      <c r="AJ44" s="36"/>
      <c r="AK44" s="36"/>
    </row>
    <row r="45" spans="2:37" ht="12" customHeight="1">
      <c r="B45" s="37"/>
      <c r="C45" s="38"/>
      <c r="D45" s="38"/>
      <c r="E45" s="44"/>
      <c r="F45" s="45"/>
      <c r="G45" s="45"/>
      <c r="H45" s="45"/>
      <c r="I45" s="45"/>
      <c r="J45" s="45"/>
      <c r="K45" s="45"/>
      <c r="L45" s="4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6"/>
      <c r="AF45" s="36"/>
      <c r="AG45" s="36"/>
      <c r="AH45" s="36"/>
      <c r="AI45" s="36"/>
      <c r="AJ45" s="36"/>
      <c r="AK45" s="36"/>
    </row>
    <row r="46" spans="2:37" ht="12" customHeight="1">
      <c r="B46" s="39"/>
      <c r="C46" s="40"/>
      <c r="D46" s="40"/>
      <c r="E46" s="44"/>
      <c r="F46" s="45"/>
      <c r="G46" s="45"/>
      <c r="H46" s="45"/>
      <c r="I46" s="45"/>
      <c r="J46" s="45"/>
      <c r="K46" s="45"/>
      <c r="L46" s="4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6"/>
      <c r="AG46" s="36"/>
      <c r="AH46" s="36"/>
      <c r="AI46" s="36"/>
      <c r="AJ46" s="36"/>
      <c r="AK46" s="36"/>
    </row>
    <row r="47" spans="2:37" ht="12" customHeight="1">
      <c r="B47" s="31" t="s">
        <v>1</v>
      </c>
      <c r="C47" s="32"/>
      <c r="D47" s="32"/>
      <c r="E47" s="42" t="s">
        <v>15</v>
      </c>
      <c r="F47" s="43"/>
      <c r="G47" s="43"/>
      <c r="H47" s="43"/>
      <c r="I47" s="43"/>
      <c r="J47" s="43"/>
      <c r="K47" s="43"/>
      <c r="L47" s="43"/>
      <c r="M47" s="35">
        <v>3770904</v>
      </c>
      <c r="N47" s="35"/>
      <c r="O47" s="35"/>
      <c r="P47" s="35"/>
      <c r="Q47" s="35">
        <v>0</v>
      </c>
      <c r="R47" s="35"/>
      <c r="S47" s="35">
        <v>3770904</v>
      </c>
      <c r="T47" s="35"/>
      <c r="U47" s="35">
        <v>318866.13</v>
      </c>
      <c r="V47" s="35"/>
      <c r="W47" s="35"/>
      <c r="X47" s="35">
        <v>318866.13</v>
      </c>
      <c r="Y47" s="35"/>
      <c r="Z47" s="35"/>
      <c r="AA47" s="35"/>
      <c r="AB47" s="35"/>
      <c r="AC47" s="35"/>
      <c r="AD47" s="35"/>
      <c r="AE47" s="36">
        <v>-3452037.87</v>
      </c>
      <c r="AF47" s="36"/>
      <c r="AG47" s="36"/>
      <c r="AH47" s="36"/>
      <c r="AI47" s="36"/>
      <c r="AJ47" s="36"/>
      <c r="AK47" s="36"/>
    </row>
    <row r="48" spans="2:37" ht="12" customHeight="1">
      <c r="B48" s="37"/>
      <c r="C48" s="38"/>
      <c r="D48" s="38"/>
      <c r="E48" s="42"/>
      <c r="F48" s="43"/>
      <c r="G48" s="43"/>
      <c r="H48" s="43"/>
      <c r="I48" s="43"/>
      <c r="J48" s="43"/>
      <c r="K48" s="43"/>
      <c r="L48" s="43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36"/>
      <c r="AG48" s="36"/>
      <c r="AH48" s="36"/>
      <c r="AI48" s="36"/>
      <c r="AJ48" s="36"/>
      <c r="AK48" s="36"/>
    </row>
    <row r="49" spans="2:37" ht="12" customHeight="1">
      <c r="B49" s="39"/>
      <c r="C49" s="40"/>
      <c r="D49" s="40"/>
      <c r="E49" s="42"/>
      <c r="F49" s="43"/>
      <c r="G49" s="43"/>
      <c r="H49" s="43"/>
      <c r="I49" s="43"/>
      <c r="J49" s="43"/>
      <c r="K49" s="43"/>
      <c r="L49" s="43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36"/>
      <c r="AG49" s="36"/>
      <c r="AH49" s="36"/>
      <c r="AI49" s="36"/>
      <c r="AJ49" s="36"/>
      <c r="AK49" s="36"/>
    </row>
    <row r="50" spans="2:37" ht="12" customHeight="1">
      <c r="B50" s="31" t="s">
        <v>1</v>
      </c>
      <c r="C50" s="32"/>
      <c r="D50" s="32"/>
      <c r="E50" s="42" t="s">
        <v>16</v>
      </c>
      <c r="F50" s="43"/>
      <c r="G50" s="43"/>
      <c r="H50" s="43"/>
      <c r="I50" s="43"/>
      <c r="J50" s="43"/>
      <c r="K50" s="43"/>
      <c r="L50" s="43"/>
      <c r="M50" s="35">
        <v>20393014.12</v>
      </c>
      <c r="N50" s="35"/>
      <c r="O50" s="35"/>
      <c r="P50" s="35"/>
      <c r="Q50" s="35">
        <v>0</v>
      </c>
      <c r="R50" s="35"/>
      <c r="S50" s="35">
        <v>20393014.12</v>
      </c>
      <c r="T50" s="35"/>
      <c r="U50" s="35">
        <v>8071389.45</v>
      </c>
      <c r="V50" s="35"/>
      <c r="W50" s="35"/>
      <c r="X50" s="35">
        <v>8071389.45</v>
      </c>
      <c r="Y50" s="35"/>
      <c r="Z50" s="35"/>
      <c r="AA50" s="35"/>
      <c r="AB50" s="35"/>
      <c r="AC50" s="35"/>
      <c r="AD50" s="35"/>
      <c r="AE50" s="36">
        <v>-12321624.67</v>
      </c>
      <c r="AF50" s="36"/>
      <c r="AG50" s="36"/>
      <c r="AH50" s="36"/>
      <c r="AI50" s="36"/>
      <c r="AJ50" s="36"/>
      <c r="AK50" s="36"/>
    </row>
    <row r="51" spans="2:37" ht="12" customHeight="1">
      <c r="B51" s="37"/>
      <c r="C51" s="38"/>
      <c r="D51" s="38"/>
      <c r="E51" s="42"/>
      <c r="F51" s="43"/>
      <c r="G51" s="43"/>
      <c r="H51" s="43"/>
      <c r="I51" s="43"/>
      <c r="J51" s="43"/>
      <c r="K51" s="43"/>
      <c r="L51" s="43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36"/>
      <c r="AG51" s="36"/>
      <c r="AH51" s="36"/>
      <c r="AI51" s="36"/>
      <c r="AJ51" s="36"/>
      <c r="AK51" s="36"/>
    </row>
    <row r="52" spans="2:37" ht="12" customHeight="1">
      <c r="B52" s="37"/>
      <c r="C52" s="38"/>
      <c r="D52" s="38"/>
      <c r="E52" s="46"/>
      <c r="F52" s="47"/>
      <c r="G52" s="47"/>
      <c r="H52" s="47"/>
      <c r="I52" s="47"/>
      <c r="J52" s="47"/>
      <c r="K52" s="47"/>
      <c r="L52" s="47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9"/>
      <c r="AF52" s="49"/>
      <c r="AG52" s="49"/>
      <c r="AH52" s="49"/>
      <c r="AI52" s="49"/>
      <c r="AJ52" s="49"/>
      <c r="AK52" s="49"/>
    </row>
    <row r="53" spans="2:37" ht="12" customHeight="1">
      <c r="B53" s="50"/>
      <c r="C53" s="51"/>
      <c r="D53" s="51"/>
      <c r="E53" s="52"/>
      <c r="F53" s="52"/>
      <c r="G53" s="52"/>
      <c r="H53" s="52"/>
      <c r="I53" s="52"/>
      <c r="J53" s="52"/>
      <c r="K53" s="52"/>
      <c r="L53" s="52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4"/>
      <c r="AF53" s="54"/>
      <c r="AG53" s="54"/>
      <c r="AH53" s="54"/>
      <c r="AI53" s="54"/>
      <c r="AJ53" s="54"/>
      <c r="AK53" s="55"/>
    </row>
    <row r="54" spans="2:37" ht="12" customHeight="1">
      <c r="B54" s="56" t="s">
        <v>1</v>
      </c>
      <c r="C54" s="56"/>
      <c r="D54" s="56"/>
      <c r="E54" s="43" t="s">
        <v>18</v>
      </c>
      <c r="F54" s="43"/>
      <c r="G54" s="43"/>
      <c r="H54" s="43"/>
      <c r="I54" s="43"/>
      <c r="J54" s="43"/>
      <c r="K54" s="43"/>
      <c r="L54" s="43"/>
      <c r="M54" s="35">
        <v>1229188341.5</v>
      </c>
      <c r="N54" s="35"/>
      <c r="O54" s="35"/>
      <c r="P54" s="35"/>
      <c r="Q54" s="35">
        <v>-16323877.03</v>
      </c>
      <c r="R54" s="35"/>
      <c r="S54" s="35">
        <v>1212864464.47</v>
      </c>
      <c r="T54" s="35"/>
      <c r="U54" s="35">
        <v>323048275.89</v>
      </c>
      <c r="V54" s="35"/>
      <c r="W54" s="35"/>
      <c r="X54" s="35">
        <v>323048275.89</v>
      </c>
      <c r="Y54" s="35"/>
      <c r="Z54" s="35"/>
      <c r="AA54" s="35"/>
      <c r="AB54" s="35"/>
      <c r="AC54" s="35"/>
      <c r="AD54" s="35"/>
      <c r="AE54" s="36">
        <v>-906140065.61</v>
      </c>
      <c r="AF54" s="36"/>
      <c r="AG54" s="36"/>
      <c r="AH54" s="36"/>
      <c r="AI54" s="36"/>
      <c r="AJ54" s="36"/>
      <c r="AK54" s="36"/>
    </row>
    <row r="55" spans="2:37" ht="12" customHeight="1">
      <c r="B55" s="57"/>
      <c r="C55" s="57"/>
      <c r="D55" s="57"/>
      <c r="E55" s="43"/>
      <c r="F55" s="43"/>
      <c r="G55" s="43"/>
      <c r="H55" s="43"/>
      <c r="I55" s="43"/>
      <c r="J55" s="43"/>
      <c r="K55" s="43"/>
      <c r="L55" s="43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6"/>
      <c r="AF55" s="36"/>
      <c r="AG55" s="36"/>
      <c r="AH55" s="36"/>
      <c r="AI55" s="36"/>
      <c r="AJ55" s="36"/>
      <c r="AK55" s="36"/>
    </row>
    <row r="56" spans="2:37" ht="18" customHeight="1">
      <c r="B56" s="58"/>
      <c r="C56" s="58"/>
      <c r="D56" s="58"/>
      <c r="E56" s="43"/>
      <c r="F56" s="43"/>
      <c r="G56" s="43"/>
      <c r="H56" s="43"/>
      <c r="I56" s="43"/>
      <c r="J56" s="43"/>
      <c r="K56" s="43"/>
      <c r="L56" s="43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6"/>
      <c r="AF56" s="36"/>
      <c r="AG56" s="36"/>
      <c r="AH56" s="36"/>
      <c r="AI56" s="36"/>
      <c r="AJ56" s="36"/>
      <c r="AK56" s="36"/>
    </row>
    <row r="57" spans="2:37" ht="12" customHeight="1">
      <c r="B57" s="31" t="s">
        <v>1</v>
      </c>
      <c r="C57" s="32"/>
      <c r="D57" s="32"/>
      <c r="E57" s="42" t="s">
        <v>19</v>
      </c>
      <c r="F57" s="43"/>
      <c r="G57" s="43"/>
      <c r="H57" s="43"/>
      <c r="I57" s="43"/>
      <c r="J57" s="43"/>
      <c r="K57" s="43"/>
      <c r="L57" s="43"/>
      <c r="M57" s="35">
        <v>1</v>
      </c>
      <c r="N57" s="35"/>
      <c r="O57" s="35"/>
      <c r="P57" s="35"/>
      <c r="Q57" s="35">
        <v>0</v>
      </c>
      <c r="R57" s="35"/>
      <c r="S57" s="35">
        <v>1</v>
      </c>
      <c r="T57" s="35"/>
      <c r="U57" s="35">
        <v>0</v>
      </c>
      <c r="V57" s="35"/>
      <c r="W57" s="35"/>
      <c r="X57" s="35">
        <v>0</v>
      </c>
      <c r="Y57" s="35"/>
      <c r="Z57" s="35"/>
      <c r="AA57" s="35"/>
      <c r="AB57" s="35"/>
      <c r="AC57" s="35"/>
      <c r="AD57" s="35"/>
      <c r="AE57" s="36">
        <v>-1</v>
      </c>
      <c r="AF57" s="36"/>
      <c r="AG57" s="36"/>
      <c r="AH57" s="36"/>
      <c r="AI57" s="36"/>
      <c r="AJ57" s="36"/>
      <c r="AK57" s="36"/>
    </row>
    <row r="58" spans="2:37" ht="12" customHeight="1">
      <c r="B58" s="37"/>
      <c r="C58" s="38"/>
      <c r="D58" s="38"/>
      <c r="E58" s="42"/>
      <c r="F58" s="43"/>
      <c r="G58" s="43"/>
      <c r="H58" s="43"/>
      <c r="I58" s="43"/>
      <c r="J58" s="43"/>
      <c r="K58" s="43"/>
      <c r="L58" s="43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6"/>
      <c r="AF58" s="36"/>
      <c r="AG58" s="36"/>
      <c r="AH58" s="36"/>
      <c r="AI58" s="36"/>
      <c r="AJ58" s="36"/>
      <c r="AK58" s="36"/>
    </row>
    <row r="59" spans="2:37" ht="12" customHeight="1">
      <c r="B59" s="39"/>
      <c r="C59" s="40"/>
      <c r="D59" s="40"/>
      <c r="E59" s="42"/>
      <c r="F59" s="43"/>
      <c r="G59" s="43"/>
      <c r="H59" s="43"/>
      <c r="I59" s="43"/>
      <c r="J59" s="43"/>
      <c r="K59" s="43"/>
      <c r="L59" s="43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6"/>
      <c r="AF59" s="36"/>
      <c r="AG59" s="36"/>
      <c r="AH59" s="36"/>
      <c r="AI59" s="36"/>
      <c r="AJ59" s="36"/>
      <c r="AK59" s="36"/>
    </row>
    <row r="60" spans="2:37" ht="55.5" customHeight="1"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  <c r="N60" s="61"/>
      <c r="O60" s="61"/>
      <c r="P60" s="62"/>
      <c r="Q60" s="63" t="s">
        <v>1</v>
      </c>
      <c r="R60" s="62"/>
      <c r="S60" s="63" t="s">
        <v>1</v>
      </c>
      <c r="T60" s="62"/>
      <c r="U60" s="63" t="s">
        <v>1</v>
      </c>
      <c r="V60" s="61"/>
      <c r="W60" s="61"/>
      <c r="X60" s="63" t="s">
        <v>1</v>
      </c>
      <c r="Y60" s="61"/>
      <c r="Z60" s="61"/>
      <c r="AA60" s="61"/>
      <c r="AB60" s="61"/>
      <c r="AC60" s="61"/>
      <c r="AD60" s="61"/>
      <c r="AE60" s="63" t="s">
        <v>1</v>
      </c>
      <c r="AF60" s="61"/>
      <c r="AG60" s="61"/>
      <c r="AH60" s="61"/>
      <c r="AI60" s="61"/>
      <c r="AJ60" s="61"/>
      <c r="AK60" s="64"/>
    </row>
    <row r="61" spans="2:37" ht="12" customHeight="1">
      <c r="B61" s="65">
        <v>20</v>
      </c>
      <c r="C61" s="66"/>
      <c r="D61" s="66"/>
      <c r="E61" s="67" t="s">
        <v>12</v>
      </c>
      <c r="F61" s="67"/>
      <c r="G61" s="67"/>
      <c r="H61" s="67"/>
      <c r="I61" s="67"/>
      <c r="J61" s="67"/>
      <c r="K61" s="67"/>
      <c r="L61" s="41"/>
      <c r="M61" s="68">
        <v>0</v>
      </c>
      <c r="N61" s="68"/>
      <c r="O61" s="68"/>
      <c r="P61" s="68"/>
      <c r="Q61" s="68">
        <v>0</v>
      </c>
      <c r="R61" s="68"/>
      <c r="S61" s="68">
        <v>0</v>
      </c>
      <c r="T61" s="68"/>
      <c r="U61" s="68">
        <v>0</v>
      </c>
      <c r="V61" s="68"/>
      <c r="W61" s="68"/>
      <c r="X61" s="68">
        <v>0</v>
      </c>
      <c r="Y61" s="68"/>
      <c r="Z61" s="68"/>
      <c r="AA61" s="68"/>
      <c r="AB61" s="68"/>
      <c r="AC61" s="68"/>
      <c r="AD61" s="68"/>
      <c r="AE61" s="69">
        <v>0</v>
      </c>
      <c r="AF61" s="69"/>
      <c r="AG61" s="69"/>
      <c r="AH61" s="69"/>
      <c r="AI61" s="69"/>
      <c r="AJ61" s="69"/>
      <c r="AK61" s="69"/>
    </row>
    <row r="62" spans="2:37" ht="12" customHeight="1">
      <c r="B62" s="65"/>
      <c r="C62" s="66"/>
      <c r="D62" s="66"/>
      <c r="E62" s="67" t="s">
        <v>15</v>
      </c>
      <c r="F62" s="67"/>
      <c r="G62" s="67"/>
      <c r="H62" s="67"/>
      <c r="I62" s="67"/>
      <c r="J62" s="67"/>
      <c r="K62" s="67"/>
      <c r="L62" s="41"/>
      <c r="M62" s="10">
        <v>0</v>
      </c>
      <c r="N62" s="10"/>
      <c r="O62" s="10"/>
      <c r="P62" s="10"/>
      <c r="Q62" s="10">
        <v>0</v>
      </c>
      <c r="R62" s="10"/>
      <c r="S62" s="10">
        <v>0</v>
      </c>
      <c r="T62" s="10"/>
      <c r="U62" s="10">
        <v>0</v>
      </c>
      <c r="V62" s="10"/>
      <c r="W62" s="10"/>
      <c r="X62" s="10">
        <v>0</v>
      </c>
      <c r="Y62" s="10"/>
      <c r="Z62" s="10"/>
      <c r="AA62" s="10"/>
      <c r="AB62" s="10"/>
      <c r="AC62" s="10"/>
      <c r="AD62" s="10"/>
      <c r="AE62" s="11">
        <v>0</v>
      </c>
      <c r="AF62" s="11"/>
      <c r="AG62" s="11"/>
      <c r="AH62" s="11"/>
      <c r="AI62" s="11"/>
      <c r="AJ62" s="11"/>
      <c r="AK62" s="11"/>
    </row>
    <row r="63" spans="2:37" ht="30.75" customHeight="1">
      <c r="B63" s="65">
        <v>70</v>
      </c>
      <c r="C63" s="66"/>
      <c r="D63" s="66"/>
      <c r="E63" s="67" t="s">
        <v>17</v>
      </c>
      <c r="F63" s="67"/>
      <c r="G63" s="67"/>
      <c r="H63" s="67"/>
      <c r="I63" s="67"/>
      <c r="J63" s="67"/>
      <c r="K63" s="67"/>
      <c r="L63" s="41"/>
      <c r="M63" s="10">
        <v>0</v>
      </c>
      <c r="N63" s="10"/>
      <c r="O63" s="10"/>
      <c r="P63" s="10"/>
      <c r="Q63" s="10">
        <v>0</v>
      </c>
      <c r="R63" s="10"/>
      <c r="S63" s="10">
        <v>0</v>
      </c>
      <c r="T63" s="10"/>
      <c r="U63" s="10">
        <v>0</v>
      </c>
      <c r="V63" s="10"/>
      <c r="W63" s="10"/>
      <c r="X63" s="10">
        <v>0</v>
      </c>
      <c r="Y63" s="10"/>
      <c r="Z63" s="10"/>
      <c r="AA63" s="10"/>
      <c r="AB63" s="10"/>
      <c r="AC63" s="10"/>
      <c r="AD63" s="10"/>
      <c r="AE63" s="11">
        <v>0</v>
      </c>
      <c r="AF63" s="11"/>
      <c r="AG63" s="11"/>
      <c r="AH63" s="11"/>
      <c r="AI63" s="11"/>
      <c r="AJ63" s="11"/>
      <c r="AK63" s="11"/>
    </row>
    <row r="64" spans="2:37" ht="27" customHeight="1">
      <c r="B64" s="65">
        <v>90</v>
      </c>
      <c r="C64" s="66"/>
      <c r="D64" s="66"/>
      <c r="E64" s="67" t="s">
        <v>19</v>
      </c>
      <c r="F64" s="67"/>
      <c r="G64" s="67"/>
      <c r="H64" s="67"/>
      <c r="I64" s="67"/>
      <c r="J64" s="67"/>
      <c r="K64" s="67"/>
      <c r="L64" s="41"/>
      <c r="M64" s="10">
        <v>0</v>
      </c>
      <c r="N64" s="10"/>
      <c r="O64" s="10"/>
      <c r="P64" s="10"/>
      <c r="Q64" s="10">
        <v>0</v>
      </c>
      <c r="R64" s="10"/>
      <c r="S64" s="10">
        <v>0</v>
      </c>
      <c r="T64" s="10"/>
      <c r="U64" s="10">
        <v>0</v>
      </c>
      <c r="V64" s="10"/>
      <c r="W64" s="10"/>
      <c r="X64" s="10">
        <v>0</v>
      </c>
      <c r="Y64" s="10"/>
      <c r="Z64" s="10"/>
      <c r="AA64" s="10"/>
      <c r="AB64" s="10"/>
      <c r="AC64" s="10"/>
      <c r="AD64" s="10"/>
      <c r="AE64" s="11">
        <v>0</v>
      </c>
      <c r="AF64" s="11"/>
      <c r="AG64" s="11"/>
      <c r="AH64" s="11"/>
      <c r="AI64" s="11"/>
      <c r="AJ64" s="11"/>
      <c r="AK64" s="11"/>
    </row>
    <row r="65" spans="2:37" ht="12" customHeight="1">
      <c r="B65" s="70" t="s">
        <v>29</v>
      </c>
      <c r="C65" s="7"/>
      <c r="D65" s="7"/>
      <c r="E65" s="7"/>
      <c r="F65" s="7"/>
      <c r="G65" s="7"/>
      <c r="H65" s="7"/>
      <c r="I65" s="7"/>
      <c r="J65" s="7"/>
      <c r="K65" s="7"/>
      <c r="L65" s="71"/>
      <c r="M65" s="72" t="s">
        <v>1</v>
      </c>
      <c r="N65" s="72"/>
      <c r="O65" s="73"/>
      <c r="P65" s="74"/>
      <c r="Q65" s="75" t="s">
        <v>1</v>
      </c>
      <c r="R65" s="76"/>
      <c r="S65" s="77" t="s">
        <v>1</v>
      </c>
      <c r="T65" s="19"/>
      <c r="U65" s="75" t="s">
        <v>1</v>
      </c>
      <c r="V65" s="78"/>
      <c r="W65" s="78"/>
      <c r="X65" s="79" t="s">
        <v>1</v>
      </c>
      <c r="Y65" s="80"/>
      <c r="Z65" s="78"/>
      <c r="AA65" s="78"/>
      <c r="AB65" s="78"/>
      <c r="AC65" s="78"/>
      <c r="AD65" s="81"/>
      <c r="AE65" s="79" t="s">
        <v>1</v>
      </c>
      <c r="AF65" s="80"/>
      <c r="AG65" s="78"/>
      <c r="AH65" s="78"/>
      <c r="AI65" s="78"/>
      <c r="AJ65" s="78"/>
      <c r="AK65" s="81"/>
    </row>
    <row r="66" spans="2:37" ht="12" customHeight="1">
      <c r="B66" s="82">
        <v>98</v>
      </c>
      <c r="C66" s="83"/>
      <c r="D66" s="83"/>
      <c r="E66" s="67" t="s">
        <v>20</v>
      </c>
      <c r="F66" s="67"/>
      <c r="G66" s="67"/>
      <c r="H66" s="67"/>
      <c r="I66" s="67"/>
      <c r="J66" s="67"/>
      <c r="K66" s="67"/>
      <c r="L66" s="41"/>
      <c r="M66" s="84">
        <v>0</v>
      </c>
      <c r="N66" s="84"/>
      <c r="O66" s="84"/>
      <c r="P66" s="85"/>
      <c r="Q66" s="84">
        <v>0</v>
      </c>
      <c r="R66" s="85"/>
      <c r="S66" s="84">
        <v>0</v>
      </c>
      <c r="T66" s="85"/>
      <c r="U66" s="84">
        <v>0</v>
      </c>
      <c r="V66" s="84"/>
      <c r="W66" s="85"/>
      <c r="X66" s="84">
        <v>0</v>
      </c>
      <c r="Y66" s="84"/>
      <c r="Z66" s="84"/>
      <c r="AA66" s="84"/>
      <c r="AB66" s="84"/>
      <c r="AC66" s="84"/>
      <c r="AD66" s="85"/>
      <c r="AE66" s="86">
        <v>0</v>
      </c>
      <c r="AF66" s="86"/>
      <c r="AG66" s="86"/>
      <c r="AH66" s="86"/>
      <c r="AI66" s="86"/>
      <c r="AJ66" s="86"/>
      <c r="AK66" s="87"/>
    </row>
    <row r="67" spans="2:37" ht="12" customHeight="1">
      <c r="B67" s="82" t="s">
        <v>30</v>
      </c>
      <c r="C67" s="83"/>
      <c r="D67" s="83"/>
      <c r="E67" s="83"/>
      <c r="F67" s="13" t="s">
        <v>21</v>
      </c>
      <c r="G67" s="13"/>
      <c r="H67" s="13"/>
      <c r="I67" s="13"/>
      <c r="J67" s="13"/>
      <c r="K67" s="13"/>
      <c r="L67" s="14"/>
      <c r="M67" s="17">
        <v>1554647588.98</v>
      </c>
      <c r="N67" s="15"/>
      <c r="O67" s="15"/>
      <c r="P67" s="16"/>
      <c r="Q67" s="17">
        <v>-16323877.03</v>
      </c>
      <c r="R67" s="16"/>
      <c r="S67" s="17">
        <v>1538323711.95</v>
      </c>
      <c r="T67" s="16"/>
      <c r="U67" s="17">
        <v>459364929.1</v>
      </c>
      <c r="V67" s="15"/>
      <c r="W67" s="16"/>
      <c r="X67" s="17">
        <v>459364929.1</v>
      </c>
      <c r="Y67" s="15"/>
      <c r="Z67" s="15"/>
      <c r="AA67" s="15"/>
      <c r="AB67" s="15"/>
      <c r="AC67" s="15"/>
      <c r="AD67" s="16"/>
      <c r="AE67" s="88">
        <v>-1095282659.88</v>
      </c>
      <c r="AF67" s="89"/>
      <c r="AG67" s="89"/>
      <c r="AH67" s="89"/>
      <c r="AI67" s="89"/>
      <c r="AJ67" s="89"/>
      <c r="AK67" s="90"/>
    </row>
    <row r="68" spans="2:37" ht="12" customHeight="1">
      <c r="B68" s="82" t="s">
        <v>30</v>
      </c>
      <c r="C68" s="83"/>
      <c r="D68" s="83"/>
      <c r="E68" s="83"/>
      <c r="F68" s="13" t="s">
        <v>22</v>
      </c>
      <c r="G68" s="13"/>
      <c r="H68" s="13"/>
      <c r="I68" s="13"/>
      <c r="J68" s="13"/>
      <c r="K68" s="13"/>
      <c r="L68" s="14"/>
      <c r="AE68" s="91">
        <v>-1095282659.88</v>
      </c>
      <c r="AF68" s="92"/>
      <c r="AG68" s="92"/>
      <c r="AH68" s="92"/>
      <c r="AI68" s="92"/>
      <c r="AJ68" s="92"/>
      <c r="AK68" s="93"/>
    </row>
    <row r="69" ht="8.25" customHeight="1"/>
    <row r="70" spans="2:37" ht="14.25" customHeight="1">
      <c r="B70" s="94" t="s">
        <v>33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</sheetData>
  <sheetProtection/>
  <mergeCells count="244">
    <mergeCell ref="M65:O65"/>
    <mergeCell ref="V65:W65"/>
    <mergeCell ref="Y65:AD65"/>
    <mergeCell ref="AF65:AK65"/>
    <mergeCell ref="B65:L65"/>
    <mergeCell ref="B61:D61"/>
    <mergeCell ref="B62:D62"/>
    <mergeCell ref="AE63:AK63"/>
    <mergeCell ref="U64:W64"/>
    <mergeCell ref="X64:AD64"/>
    <mergeCell ref="B50:D52"/>
    <mergeCell ref="B54:D56"/>
    <mergeCell ref="B57:D59"/>
    <mergeCell ref="B47:D49"/>
    <mergeCell ref="B63:D63"/>
    <mergeCell ref="B35:D37"/>
    <mergeCell ref="B38:D40"/>
    <mergeCell ref="B41:D43"/>
    <mergeCell ref="B44:D46"/>
    <mergeCell ref="AF30:AK30"/>
    <mergeCell ref="B30:L30"/>
    <mergeCell ref="B33:L34"/>
    <mergeCell ref="M32:P34"/>
    <mergeCell ref="R32:R34"/>
    <mergeCell ref="T32:T34"/>
    <mergeCell ref="V32:W34"/>
    <mergeCell ref="Y32:AD34"/>
    <mergeCell ref="AE32:AK34"/>
    <mergeCell ref="X29:X33"/>
    <mergeCell ref="M10:O10"/>
    <mergeCell ref="AF10:AK10"/>
    <mergeCell ref="B10:L10"/>
    <mergeCell ref="U50:W52"/>
    <mergeCell ref="X50:AD52"/>
    <mergeCell ref="AE50:AK52"/>
    <mergeCell ref="AE47:AK49"/>
    <mergeCell ref="X38:AD40"/>
    <mergeCell ref="AE38:AK40"/>
    <mergeCell ref="E38:L40"/>
    <mergeCell ref="E57:L59"/>
    <mergeCell ref="M57:P59"/>
    <mergeCell ref="Q57:R59"/>
    <mergeCell ref="S57:T59"/>
    <mergeCell ref="U57:W59"/>
    <mergeCell ref="X57:AD59"/>
    <mergeCell ref="U44:W46"/>
    <mergeCell ref="X44:AD46"/>
    <mergeCell ref="AE44:AK46"/>
    <mergeCell ref="E47:L49"/>
    <mergeCell ref="M47:P49"/>
    <mergeCell ref="Q47:R49"/>
    <mergeCell ref="S47:T49"/>
    <mergeCell ref="U47:W49"/>
    <mergeCell ref="X47:AD49"/>
    <mergeCell ref="X35:AD37"/>
    <mergeCell ref="E41:L43"/>
    <mergeCell ref="M41:P43"/>
    <mergeCell ref="Q41:R43"/>
    <mergeCell ref="S41:T43"/>
    <mergeCell ref="U41:W43"/>
    <mergeCell ref="X41:AD43"/>
    <mergeCell ref="M54:P56"/>
    <mergeCell ref="E54:L56"/>
    <mergeCell ref="E35:L37"/>
    <mergeCell ref="M35:P37"/>
    <mergeCell ref="Q35:R37"/>
    <mergeCell ref="S35:T37"/>
    <mergeCell ref="AE35:AK37"/>
    <mergeCell ref="AE67:AK67"/>
    <mergeCell ref="B68:E68"/>
    <mergeCell ref="F68:L68"/>
    <mergeCell ref="AE68:AK68"/>
    <mergeCell ref="U66:W66"/>
    <mergeCell ref="X66:AD66"/>
    <mergeCell ref="AE66:AK66"/>
    <mergeCell ref="B67:E67"/>
    <mergeCell ref="AE41:AK43"/>
    <mergeCell ref="F67:L67"/>
    <mergeCell ref="M67:P67"/>
    <mergeCell ref="Q67:R67"/>
    <mergeCell ref="S67:T67"/>
    <mergeCell ref="U67:W67"/>
    <mergeCell ref="X67:AD67"/>
    <mergeCell ref="B66:D66"/>
    <mergeCell ref="E66:L66"/>
    <mergeCell ref="M66:P66"/>
    <mergeCell ref="Q66:R66"/>
    <mergeCell ref="S66:T66"/>
    <mergeCell ref="X63:AD63"/>
    <mergeCell ref="E64:L64"/>
    <mergeCell ref="M64:P64"/>
    <mergeCell ref="Q64:R64"/>
    <mergeCell ref="S64:T64"/>
    <mergeCell ref="AE64:AK64"/>
    <mergeCell ref="E63:L63"/>
    <mergeCell ref="M63:P63"/>
    <mergeCell ref="Q63:R63"/>
    <mergeCell ref="S63:T63"/>
    <mergeCell ref="U63:W63"/>
    <mergeCell ref="X61:AD61"/>
    <mergeCell ref="AE61:AK61"/>
    <mergeCell ref="E62:L62"/>
    <mergeCell ref="M62:P62"/>
    <mergeCell ref="Q62:R62"/>
    <mergeCell ref="S62:T62"/>
    <mergeCell ref="U62:W62"/>
    <mergeCell ref="X62:AD62"/>
    <mergeCell ref="AE62:AK62"/>
    <mergeCell ref="E61:L61"/>
    <mergeCell ref="M61:P61"/>
    <mergeCell ref="Q61:R61"/>
    <mergeCell ref="S61:T61"/>
    <mergeCell ref="U61:W61"/>
    <mergeCell ref="B60:L60"/>
    <mergeCell ref="B64:D64"/>
    <mergeCell ref="M60:O60"/>
    <mergeCell ref="AF60:AK60"/>
    <mergeCell ref="Y60:AD60"/>
    <mergeCell ref="V60:W60"/>
    <mergeCell ref="S54:T56"/>
    <mergeCell ref="Q54:R56"/>
    <mergeCell ref="U54:W56"/>
    <mergeCell ref="X54:AD56"/>
    <mergeCell ref="AE57:AK59"/>
    <mergeCell ref="AE54:AK56"/>
    <mergeCell ref="E50:L52"/>
    <mergeCell ref="M50:P52"/>
    <mergeCell ref="Q50:R52"/>
    <mergeCell ref="S50:T52"/>
    <mergeCell ref="E44:L46"/>
    <mergeCell ref="M44:P46"/>
    <mergeCell ref="Q44:R46"/>
    <mergeCell ref="S44:T46"/>
    <mergeCell ref="M38:P40"/>
    <mergeCell ref="Q38:R40"/>
    <mergeCell ref="S38:T40"/>
    <mergeCell ref="U38:W40"/>
    <mergeCell ref="T29:T30"/>
    <mergeCell ref="U29:U33"/>
    <mergeCell ref="V29:W30"/>
    <mergeCell ref="R29:R30"/>
    <mergeCell ref="S29:S33"/>
    <mergeCell ref="U35:W37"/>
    <mergeCell ref="Y29:AD30"/>
    <mergeCell ref="M31:P31"/>
    <mergeCell ref="V31:W31"/>
    <mergeCell ref="Y31:AJ31"/>
    <mergeCell ref="AE23:AK23"/>
    <mergeCell ref="B25:L25"/>
    <mergeCell ref="AE25:AK25"/>
    <mergeCell ref="M27:AD28"/>
    <mergeCell ref="M29:P30"/>
    <mergeCell ref="Q29:Q33"/>
    <mergeCell ref="AE21:AK21"/>
    <mergeCell ref="B20:L20"/>
    <mergeCell ref="M20:P20"/>
    <mergeCell ref="B23:L23"/>
    <mergeCell ref="M23:P23"/>
    <mergeCell ref="Q23:R23"/>
    <mergeCell ref="S23:T23"/>
    <mergeCell ref="U23:W23"/>
    <mergeCell ref="X23:AD23"/>
    <mergeCell ref="B21:L21"/>
    <mergeCell ref="M21:P21"/>
    <mergeCell ref="Q21:R21"/>
    <mergeCell ref="S21:T21"/>
    <mergeCell ref="U21:W21"/>
    <mergeCell ref="X21:AD21"/>
    <mergeCell ref="B19:L19"/>
    <mergeCell ref="M19:P19"/>
    <mergeCell ref="Q19:R19"/>
    <mergeCell ref="S19:T19"/>
    <mergeCell ref="U19:W19"/>
    <mergeCell ref="AE20:AK20"/>
    <mergeCell ref="X18:AD18"/>
    <mergeCell ref="Q20:R20"/>
    <mergeCell ref="S20:T20"/>
    <mergeCell ref="U20:W20"/>
    <mergeCell ref="X20:AD20"/>
    <mergeCell ref="AE18:AK18"/>
    <mergeCell ref="AE17:AK17"/>
    <mergeCell ref="B16:L16"/>
    <mergeCell ref="M16:P16"/>
    <mergeCell ref="X19:AD19"/>
    <mergeCell ref="AE19:AK19"/>
    <mergeCell ref="B18:L18"/>
    <mergeCell ref="M18:P18"/>
    <mergeCell ref="Q18:R18"/>
    <mergeCell ref="S18:T18"/>
    <mergeCell ref="U18:W18"/>
    <mergeCell ref="B17:L17"/>
    <mergeCell ref="M17:P17"/>
    <mergeCell ref="Q17:R17"/>
    <mergeCell ref="S17:T17"/>
    <mergeCell ref="U17:W17"/>
    <mergeCell ref="X17:AD17"/>
    <mergeCell ref="B15:L15"/>
    <mergeCell ref="M15:P15"/>
    <mergeCell ref="Q15:R15"/>
    <mergeCell ref="S15:T15"/>
    <mergeCell ref="U15:W15"/>
    <mergeCell ref="AE16:AK16"/>
    <mergeCell ref="X14:AD14"/>
    <mergeCell ref="Q16:R16"/>
    <mergeCell ref="S16:T16"/>
    <mergeCell ref="U16:W16"/>
    <mergeCell ref="X16:AD16"/>
    <mergeCell ref="AE14:AK14"/>
    <mergeCell ref="AE13:AK13"/>
    <mergeCell ref="B12:L12"/>
    <mergeCell ref="M12:P12"/>
    <mergeCell ref="X15:AD15"/>
    <mergeCell ref="AE15:AK15"/>
    <mergeCell ref="B14:L14"/>
    <mergeCell ref="M14:P14"/>
    <mergeCell ref="Q14:R14"/>
    <mergeCell ref="S14:T14"/>
    <mergeCell ref="U14:W14"/>
    <mergeCell ref="B13:L13"/>
    <mergeCell ref="M13:P13"/>
    <mergeCell ref="Q13:R13"/>
    <mergeCell ref="S13:T13"/>
    <mergeCell ref="U13:W13"/>
    <mergeCell ref="X13:AD13"/>
    <mergeCell ref="Q12:R12"/>
    <mergeCell ref="S12:T12"/>
    <mergeCell ref="U12:W12"/>
    <mergeCell ref="X12:AD12"/>
    <mergeCell ref="X10:X11"/>
    <mergeCell ref="V10:W10"/>
    <mergeCell ref="Y10:AD10"/>
    <mergeCell ref="V11:W11"/>
    <mergeCell ref="Y11:AJ11"/>
    <mergeCell ref="AE12:AK12"/>
    <mergeCell ref="B70:AK70"/>
    <mergeCell ref="AF8:AK9"/>
    <mergeCell ref="B5:AK6"/>
    <mergeCell ref="B2:AK2"/>
    <mergeCell ref="B3:AK4"/>
    <mergeCell ref="M8:AD9"/>
    <mergeCell ref="AE8:AE10"/>
    <mergeCell ref="Q10:Q11"/>
    <mergeCell ref="S10:S11"/>
    <mergeCell ref="U10:U11"/>
  </mergeCells>
  <printOptions/>
  <pageMargins left="0.1968503937007874" right="0.1968503937007874" top="0.1968503937007874" bottom="0.1968503937007874" header="0.5118110236220472" footer="0.5118110236220472"/>
  <pageSetup orientation="landscape" paperSize="119" scale="78" r:id="rId2"/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1">
      <selection activeCell="B2" sqref="B2:H2"/>
    </sheetView>
  </sheetViews>
  <sheetFormatPr defaultColWidth="11.00390625" defaultRowHeight="15"/>
  <cols>
    <col min="1" max="1" width="2.140625" style="152" customWidth="1"/>
    <col min="2" max="2" width="38.7109375" style="152" customWidth="1"/>
    <col min="3" max="3" width="18.140625" style="153" customWidth="1"/>
    <col min="4" max="4" width="18.00390625" style="152" customWidth="1"/>
    <col min="5" max="5" width="14.7109375" style="153" customWidth="1"/>
    <col min="6" max="6" width="13.8515625" style="152" customWidth="1"/>
    <col min="7" max="7" width="14.8515625" style="152" customWidth="1"/>
    <col min="8" max="8" width="13.7109375" style="153" customWidth="1"/>
    <col min="9" max="16384" width="11.00390625" style="152" customWidth="1"/>
  </cols>
  <sheetData>
    <row r="1" ht="13.5" thickBot="1"/>
    <row r="2" spans="2:8" ht="12.75">
      <c r="B2" s="154" t="s">
        <v>34</v>
      </c>
      <c r="C2" s="155"/>
      <c r="D2" s="155"/>
      <c r="E2" s="155"/>
      <c r="F2" s="155"/>
      <c r="G2" s="155"/>
      <c r="H2" s="156"/>
    </row>
    <row r="3" spans="2:8" ht="12.75">
      <c r="B3" s="157" t="s">
        <v>35</v>
      </c>
      <c r="C3" s="158"/>
      <c r="D3" s="158"/>
      <c r="E3" s="158"/>
      <c r="F3" s="158"/>
      <c r="G3" s="158"/>
      <c r="H3" s="159"/>
    </row>
    <row r="4" spans="2:8" ht="12.75">
      <c r="B4" s="157" t="s">
        <v>36</v>
      </c>
      <c r="C4" s="158"/>
      <c r="D4" s="158"/>
      <c r="E4" s="158"/>
      <c r="F4" s="158"/>
      <c r="G4" s="158"/>
      <c r="H4" s="159"/>
    </row>
    <row r="5" spans="2:8" ht="13.5" thickBot="1">
      <c r="B5" s="160" t="s">
        <v>37</v>
      </c>
      <c r="C5" s="161"/>
      <c r="D5" s="161"/>
      <c r="E5" s="161"/>
      <c r="F5" s="161"/>
      <c r="G5" s="161"/>
      <c r="H5" s="162"/>
    </row>
    <row r="6" spans="2:8" ht="13.5" thickBot="1">
      <c r="B6" s="163"/>
      <c r="C6" s="164" t="s">
        <v>4</v>
      </c>
      <c r="D6" s="165"/>
      <c r="E6" s="165"/>
      <c r="F6" s="165"/>
      <c r="G6" s="166"/>
      <c r="H6" s="167" t="s">
        <v>38</v>
      </c>
    </row>
    <row r="7" spans="2:8" ht="12.75">
      <c r="B7" s="168" t="s">
        <v>39</v>
      </c>
      <c r="C7" s="167" t="s">
        <v>40</v>
      </c>
      <c r="D7" s="169" t="s">
        <v>41</v>
      </c>
      <c r="E7" s="167" t="s">
        <v>42</v>
      </c>
      <c r="F7" s="167" t="s">
        <v>43</v>
      </c>
      <c r="G7" s="167" t="s">
        <v>44</v>
      </c>
      <c r="H7" s="170"/>
    </row>
    <row r="8" spans="2:8" ht="13.5" thickBot="1">
      <c r="B8" s="171" t="s">
        <v>45</v>
      </c>
      <c r="C8" s="172"/>
      <c r="D8" s="173"/>
      <c r="E8" s="172"/>
      <c r="F8" s="172"/>
      <c r="G8" s="172"/>
      <c r="H8" s="172"/>
    </row>
    <row r="9" spans="2:8" ht="12.75">
      <c r="B9" s="174" t="s">
        <v>46</v>
      </c>
      <c r="C9" s="175"/>
      <c r="D9" s="175"/>
      <c r="E9" s="175"/>
      <c r="F9" s="175"/>
      <c r="G9" s="175"/>
      <c r="H9" s="175"/>
    </row>
    <row r="10" spans="2:8" ht="12.75">
      <c r="B10" s="176" t="s">
        <v>47</v>
      </c>
      <c r="C10" s="175">
        <v>199684324.38</v>
      </c>
      <c r="D10" s="175">
        <v>0</v>
      </c>
      <c r="E10" s="175">
        <f>C10+D10</f>
        <v>199684324.38</v>
      </c>
      <c r="F10" s="175">
        <v>88972371.45</v>
      </c>
      <c r="G10" s="175">
        <v>88972371.45</v>
      </c>
      <c r="H10" s="175">
        <f>G10-C10</f>
        <v>-110711952.92999999</v>
      </c>
    </row>
    <row r="11" spans="2:8" ht="12.75">
      <c r="B11" s="176" t="s">
        <v>48</v>
      </c>
      <c r="C11" s="175"/>
      <c r="D11" s="175"/>
      <c r="E11" s="175">
        <f aca="true" t="shared" si="0" ref="E11:E40">C11+D11</f>
        <v>0</v>
      </c>
      <c r="F11" s="175"/>
      <c r="G11" s="175"/>
      <c r="H11" s="175">
        <f aca="true" t="shared" si="1" ref="H11:H16">G11-C11</f>
        <v>0</v>
      </c>
    </row>
    <row r="12" spans="2:8" ht="12.75">
      <c r="B12" s="176" t="s">
        <v>49</v>
      </c>
      <c r="C12" s="175">
        <v>2</v>
      </c>
      <c r="D12" s="175">
        <v>0</v>
      </c>
      <c r="E12" s="175">
        <f t="shared" si="0"/>
        <v>2</v>
      </c>
      <c r="F12" s="175">
        <v>0</v>
      </c>
      <c r="G12" s="175">
        <v>0</v>
      </c>
      <c r="H12" s="175">
        <f t="shared" si="1"/>
        <v>-2</v>
      </c>
    </row>
    <row r="13" spans="2:8" ht="12.75">
      <c r="B13" s="176" t="s">
        <v>50</v>
      </c>
      <c r="C13" s="175">
        <v>101611001.98</v>
      </c>
      <c r="D13" s="175">
        <v>0</v>
      </c>
      <c r="E13" s="175">
        <f t="shared" si="0"/>
        <v>101611001.98</v>
      </c>
      <c r="F13" s="175">
        <v>38954026.18</v>
      </c>
      <c r="G13" s="175">
        <v>38954026.18</v>
      </c>
      <c r="H13" s="175">
        <f t="shared" si="1"/>
        <v>-62656975.800000004</v>
      </c>
    </row>
    <row r="14" spans="2:8" ht="12.75">
      <c r="B14" s="176" t="s">
        <v>51</v>
      </c>
      <c r="C14" s="175">
        <v>3770904</v>
      </c>
      <c r="D14" s="175">
        <v>0</v>
      </c>
      <c r="E14" s="175">
        <f t="shared" si="0"/>
        <v>3770904</v>
      </c>
      <c r="F14" s="175">
        <v>318866.13</v>
      </c>
      <c r="G14" s="175">
        <v>318866.13</v>
      </c>
      <c r="H14" s="175">
        <f t="shared" si="1"/>
        <v>-3452037.87</v>
      </c>
    </row>
    <row r="15" spans="2:8" ht="12.75">
      <c r="B15" s="176" t="s">
        <v>52</v>
      </c>
      <c r="C15" s="175">
        <v>20393014.12</v>
      </c>
      <c r="D15" s="175">
        <v>0</v>
      </c>
      <c r="E15" s="175">
        <f t="shared" si="0"/>
        <v>20393014.12</v>
      </c>
      <c r="F15" s="175">
        <v>8071389.45</v>
      </c>
      <c r="G15" s="175">
        <v>8071389.45</v>
      </c>
      <c r="H15" s="175">
        <f t="shared" si="1"/>
        <v>-12321624.670000002</v>
      </c>
    </row>
    <row r="16" spans="2:8" ht="12.75">
      <c r="B16" s="176" t="s">
        <v>53</v>
      </c>
      <c r="C16" s="175"/>
      <c r="D16" s="175"/>
      <c r="E16" s="175">
        <f t="shared" si="0"/>
        <v>0</v>
      </c>
      <c r="F16" s="175"/>
      <c r="G16" s="175"/>
      <c r="H16" s="175">
        <f t="shared" si="1"/>
        <v>0</v>
      </c>
    </row>
    <row r="17" spans="2:8" ht="25.5">
      <c r="B17" s="177" t="s">
        <v>54</v>
      </c>
      <c r="C17" s="175">
        <f aca="true" t="shared" si="2" ref="C17:H17">SUM(C18:C28)</f>
        <v>814413342</v>
      </c>
      <c r="D17" s="178">
        <f t="shared" si="2"/>
        <v>0</v>
      </c>
      <c r="E17" s="178">
        <f t="shared" si="2"/>
        <v>814413342</v>
      </c>
      <c r="F17" s="178">
        <f t="shared" si="2"/>
        <v>219417361.26999998</v>
      </c>
      <c r="G17" s="178">
        <f t="shared" si="2"/>
        <v>219417361.26999998</v>
      </c>
      <c r="H17" s="178">
        <f t="shared" si="2"/>
        <v>-594995980.7299999</v>
      </c>
    </row>
    <row r="18" spans="2:8" ht="12.75">
      <c r="B18" s="179" t="s">
        <v>55</v>
      </c>
      <c r="C18" s="175">
        <v>507520980</v>
      </c>
      <c r="D18" s="175">
        <v>0</v>
      </c>
      <c r="E18" s="175">
        <f t="shared" si="0"/>
        <v>507520980</v>
      </c>
      <c r="F18" s="175">
        <v>135208600.12</v>
      </c>
      <c r="G18" s="175">
        <v>135208600.12</v>
      </c>
      <c r="H18" s="175">
        <f>G18-C18</f>
        <v>-372312379.88</v>
      </c>
    </row>
    <row r="19" spans="2:8" ht="12.75">
      <c r="B19" s="179" t="s">
        <v>56</v>
      </c>
      <c r="C19" s="175">
        <v>193592980</v>
      </c>
      <c r="D19" s="175">
        <v>0</v>
      </c>
      <c r="E19" s="175">
        <f t="shared" si="0"/>
        <v>193592980</v>
      </c>
      <c r="F19" s="175">
        <v>53163147.72</v>
      </c>
      <c r="G19" s="175">
        <v>53163147.72</v>
      </c>
      <c r="H19" s="175">
        <f aca="true" t="shared" si="3" ref="H19:H40">G19-C19</f>
        <v>-140429832.28</v>
      </c>
    </row>
    <row r="20" spans="2:8" ht="12.75">
      <c r="B20" s="179" t="s">
        <v>57</v>
      </c>
      <c r="C20" s="175">
        <v>30656215</v>
      </c>
      <c r="D20" s="175">
        <v>0</v>
      </c>
      <c r="E20" s="175">
        <f t="shared" si="0"/>
        <v>30656215</v>
      </c>
      <c r="F20" s="175">
        <v>7143187.22</v>
      </c>
      <c r="G20" s="175">
        <v>7143187.22</v>
      </c>
      <c r="H20" s="175">
        <f t="shared" si="3"/>
        <v>-23513027.78</v>
      </c>
    </row>
    <row r="21" spans="2:8" ht="12.75">
      <c r="B21" s="179" t="s">
        <v>58</v>
      </c>
      <c r="C21" s="175">
        <v>1</v>
      </c>
      <c r="D21" s="175">
        <v>0</v>
      </c>
      <c r="E21" s="175">
        <f t="shared" si="0"/>
        <v>1</v>
      </c>
      <c r="F21" s="175">
        <v>5545710.47</v>
      </c>
      <c r="G21" s="175">
        <v>5545710.47</v>
      </c>
      <c r="H21" s="175">
        <f t="shared" si="3"/>
        <v>5545709.47</v>
      </c>
    </row>
    <row r="22" spans="2:8" ht="12.75">
      <c r="B22" s="179" t="s">
        <v>59</v>
      </c>
      <c r="C22" s="175"/>
      <c r="D22" s="175"/>
      <c r="E22" s="175">
        <f t="shared" si="0"/>
        <v>0</v>
      </c>
      <c r="F22" s="175"/>
      <c r="G22" s="175"/>
      <c r="H22" s="175">
        <f t="shared" si="3"/>
        <v>0</v>
      </c>
    </row>
    <row r="23" spans="2:8" ht="25.5">
      <c r="B23" s="180" t="s">
        <v>60</v>
      </c>
      <c r="C23" s="175">
        <v>504273</v>
      </c>
      <c r="D23" s="175">
        <v>0</v>
      </c>
      <c r="E23" s="175">
        <f t="shared" si="0"/>
        <v>504273</v>
      </c>
      <c r="F23" s="175">
        <v>160060.31</v>
      </c>
      <c r="G23" s="175">
        <v>160060.31</v>
      </c>
      <c r="H23" s="175">
        <f t="shared" si="3"/>
        <v>-344212.69</v>
      </c>
    </row>
    <row r="24" spans="2:8" ht="25.5">
      <c r="B24" s="180" t="s">
        <v>61</v>
      </c>
      <c r="C24" s="175"/>
      <c r="D24" s="175"/>
      <c r="E24" s="175">
        <f t="shared" si="0"/>
        <v>0</v>
      </c>
      <c r="F24" s="175"/>
      <c r="G24" s="175"/>
      <c r="H24" s="175">
        <f t="shared" si="3"/>
        <v>0</v>
      </c>
    </row>
    <row r="25" spans="2:8" ht="12.75">
      <c r="B25" s="179" t="s">
        <v>62</v>
      </c>
      <c r="C25" s="175"/>
      <c r="D25" s="175"/>
      <c r="E25" s="175">
        <f t="shared" si="0"/>
        <v>0</v>
      </c>
      <c r="F25" s="175"/>
      <c r="G25" s="175"/>
      <c r="H25" s="175">
        <f t="shared" si="3"/>
        <v>0</v>
      </c>
    </row>
    <row r="26" spans="2:8" ht="12.75">
      <c r="B26" s="179" t="s">
        <v>63</v>
      </c>
      <c r="C26" s="175">
        <v>19990085</v>
      </c>
      <c r="D26" s="175">
        <v>0</v>
      </c>
      <c r="E26" s="175">
        <f t="shared" si="0"/>
        <v>19990085</v>
      </c>
      <c r="F26" s="175">
        <v>4126802.29</v>
      </c>
      <c r="G26" s="175">
        <v>4126802.29</v>
      </c>
      <c r="H26" s="175">
        <f t="shared" si="3"/>
        <v>-15863282.71</v>
      </c>
    </row>
    <row r="27" spans="2:8" ht="12.75">
      <c r="B27" s="179" t="s">
        <v>64</v>
      </c>
      <c r="C27" s="175">
        <v>62148807</v>
      </c>
      <c r="D27" s="175">
        <v>0</v>
      </c>
      <c r="E27" s="175">
        <f t="shared" si="0"/>
        <v>62148807</v>
      </c>
      <c r="F27" s="175">
        <v>13186379.63</v>
      </c>
      <c r="G27" s="175">
        <v>13186379.63</v>
      </c>
      <c r="H27" s="175">
        <f t="shared" si="3"/>
        <v>-48962427.37</v>
      </c>
    </row>
    <row r="28" spans="2:8" ht="25.5">
      <c r="B28" s="180" t="s">
        <v>65</v>
      </c>
      <c r="C28" s="175">
        <v>1</v>
      </c>
      <c r="D28" s="175">
        <v>0</v>
      </c>
      <c r="E28" s="175">
        <f t="shared" si="0"/>
        <v>1</v>
      </c>
      <c r="F28" s="175">
        <v>883473.51</v>
      </c>
      <c r="G28" s="175">
        <v>883473.51</v>
      </c>
      <c r="H28" s="175">
        <f t="shared" si="3"/>
        <v>883472.51</v>
      </c>
    </row>
    <row r="29" spans="2:8" ht="25.5">
      <c r="B29" s="177" t="s">
        <v>66</v>
      </c>
      <c r="C29" s="175">
        <f aca="true" t="shared" si="4" ref="C29:H29">SUM(C30:C34)</f>
        <v>0</v>
      </c>
      <c r="D29" s="175">
        <f t="shared" si="4"/>
        <v>0</v>
      </c>
      <c r="E29" s="175">
        <f t="shared" si="4"/>
        <v>0</v>
      </c>
      <c r="F29" s="175">
        <f t="shared" si="4"/>
        <v>0</v>
      </c>
      <c r="G29" s="175">
        <f t="shared" si="4"/>
        <v>0</v>
      </c>
      <c r="H29" s="175">
        <f t="shared" si="4"/>
        <v>0</v>
      </c>
    </row>
    <row r="30" spans="2:8" ht="12.75">
      <c r="B30" s="179" t="s">
        <v>67</v>
      </c>
      <c r="C30" s="175"/>
      <c r="D30" s="175"/>
      <c r="E30" s="175">
        <f t="shared" si="0"/>
        <v>0</v>
      </c>
      <c r="F30" s="175"/>
      <c r="G30" s="175"/>
      <c r="H30" s="175">
        <f t="shared" si="3"/>
        <v>0</v>
      </c>
    </row>
    <row r="31" spans="2:8" ht="12.75">
      <c r="B31" s="179" t="s">
        <v>68</v>
      </c>
      <c r="C31" s="175"/>
      <c r="D31" s="175"/>
      <c r="E31" s="175">
        <f t="shared" si="0"/>
        <v>0</v>
      </c>
      <c r="F31" s="175"/>
      <c r="G31" s="175"/>
      <c r="H31" s="175">
        <f t="shared" si="3"/>
        <v>0</v>
      </c>
    </row>
    <row r="32" spans="2:8" ht="12.75">
      <c r="B32" s="179" t="s">
        <v>69</v>
      </c>
      <c r="C32" s="175"/>
      <c r="D32" s="175"/>
      <c r="E32" s="175">
        <f t="shared" si="0"/>
        <v>0</v>
      </c>
      <c r="F32" s="175"/>
      <c r="G32" s="175"/>
      <c r="H32" s="175">
        <f t="shared" si="3"/>
        <v>0</v>
      </c>
    </row>
    <row r="33" spans="2:8" ht="25.5">
      <c r="B33" s="180" t="s">
        <v>70</v>
      </c>
      <c r="C33" s="175"/>
      <c r="D33" s="175"/>
      <c r="E33" s="175">
        <f t="shared" si="0"/>
        <v>0</v>
      </c>
      <c r="F33" s="175"/>
      <c r="G33" s="175"/>
      <c r="H33" s="175">
        <f t="shared" si="3"/>
        <v>0</v>
      </c>
    </row>
    <row r="34" spans="2:8" ht="12.75">
      <c r="B34" s="179" t="s">
        <v>71</v>
      </c>
      <c r="C34" s="175"/>
      <c r="D34" s="175"/>
      <c r="E34" s="175">
        <f t="shared" si="0"/>
        <v>0</v>
      </c>
      <c r="F34" s="175"/>
      <c r="G34" s="175"/>
      <c r="H34" s="175">
        <f t="shared" si="3"/>
        <v>0</v>
      </c>
    </row>
    <row r="35" spans="2:8" ht="12.75">
      <c r="B35" s="176" t="s">
        <v>72</v>
      </c>
      <c r="C35" s="175"/>
      <c r="D35" s="175"/>
      <c r="E35" s="175">
        <f t="shared" si="0"/>
        <v>0</v>
      </c>
      <c r="F35" s="175"/>
      <c r="G35" s="175"/>
      <c r="H35" s="175">
        <f t="shared" si="3"/>
        <v>0</v>
      </c>
    </row>
    <row r="36" spans="2:8" ht="12.75">
      <c r="B36" s="176" t="s">
        <v>73</v>
      </c>
      <c r="C36" s="175">
        <f aca="true" t="shared" si="5" ref="C36:H36">C37</f>
        <v>0</v>
      </c>
      <c r="D36" s="175">
        <f t="shared" si="5"/>
        <v>0</v>
      </c>
      <c r="E36" s="175">
        <f t="shared" si="5"/>
        <v>0</v>
      </c>
      <c r="F36" s="175">
        <f t="shared" si="5"/>
        <v>0</v>
      </c>
      <c r="G36" s="175">
        <f t="shared" si="5"/>
        <v>0</v>
      </c>
      <c r="H36" s="175">
        <f t="shared" si="5"/>
        <v>0</v>
      </c>
    </row>
    <row r="37" spans="2:8" ht="12.75">
      <c r="B37" s="179" t="s">
        <v>74</v>
      </c>
      <c r="C37" s="175"/>
      <c r="D37" s="175"/>
      <c r="E37" s="175">
        <f t="shared" si="0"/>
        <v>0</v>
      </c>
      <c r="F37" s="175"/>
      <c r="G37" s="175"/>
      <c r="H37" s="175">
        <f t="shared" si="3"/>
        <v>0</v>
      </c>
    </row>
    <row r="38" spans="2:8" ht="12.75">
      <c r="B38" s="176" t="s">
        <v>75</v>
      </c>
      <c r="C38" s="175">
        <f aca="true" t="shared" si="6" ref="C38:H38">C39+C40</f>
        <v>2651763</v>
      </c>
      <c r="D38" s="175">
        <f t="shared" si="6"/>
        <v>0</v>
      </c>
      <c r="E38" s="175">
        <f t="shared" si="6"/>
        <v>2651763</v>
      </c>
      <c r="F38" s="175">
        <f t="shared" si="6"/>
        <v>954879.8400000001</v>
      </c>
      <c r="G38" s="175">
        <f t="shared" si="6"/>
        <v>954879.8400000001</v>
      </c>
      <c r="H38" s="175">
        <f t="shared" si="6"/>
        <v>-1696883.16</v>
      </c>
    </row>
    <row r="39" spans="2:8" ht="12.75">
      <c r="B39" s="179" t="s">
        <v>76</v>
      </c>
      <c r="C39" s="175">
        <v>2651761</v>
      </c>
      <c r="D39" s="175">
        <v>0</v>
      </c>
      <c r="E39" s="175">
        <f t="shared" si="0"/>
        <v>2651761</v>
      </c>
      <c r="F39" s="175">
        <v>888919.29</v>
      </c>
      <c r="G39" s="175">
        <v>888919.29</v>
      </c>
      <c r="H39" s="175">
        <f t="shared" si="3"/>
        <v>-1762841.71</v>
      </c>
    </row>
    <row r="40" spans="2:8" ht="12.75">
      <c r="B40" s="179" t="s">
        <v>77</v>
      </c>
      <c r="C40" s="175">
        <v>2</v>
      </c>
      <c r="D40" s="175">
        <v>0</v>
      </c>
      <c r="E40" s="175">
        <f t="shared" si="0"/>
        <v>2</v>
      </c>
      <c r="F40" s="175">
        <v>65960.55</v>
      </c>
      <c r="G40" s="175">
        <v>65960.55</v>
      </c>
      <c r="H40" s="175">
        <f t="shared" si="3"/>
        <v>65958.55</v>
      </c>
    </row>
    <row r="41" spans="2:8" ht="12.75">
      <c r="B41" s="181"/>
      <c r="C41" s="175"/>
      <c r="D41" s="175"/>
      <c r="E41" s="175"/>
      <c r="F41" s="175"/>
      <c r="G41" s="175"/>
      <c r="H41" s="175"/>
    </row>
    <row r="42" spans="2:8" ht="25.5">
      <c r="B42" s="182" t="s">
        <v>78</v>
      </c>
      <c r="C42" s="183">
        <f aca="true" t="shared" si="7" ref="C42:H42">C10+C11+C12+C13+C14+C15+C16+C17+C29+C35+C36+C38</f>
        <v>1142524351.48</v>
      </c>
      <c r="D42" s="184">
        <f t="shared" si="7"/>
        <v>0</v>
      </c>
      <c r="E42" s="184">
        <f t="shared" si="7"/>
        <v>1142524351.48</v>
      </c>
      <c r="F42" s="184">
        <f t="shared" si="7"/>
        <v>356688894.31999993</v>
      </c>
      <c r="G42" s="184">
        <f t="shared" si="7"/>
        <v>356688894.31999993</v>
      </c>
      <c r="H42" s="184">
        <f t="shared" si="7"/>
        <v>-785835457.1599998</v>
      </c>
    </row>
    <row r="43" spans="2:8" ht="12.75">
      <c r="B43" s="185"/>
      <c r="C43" s="175"/>
      <c r="D43" s="185"/>
      <c r="E43" s="185"/>
      <c r="F43" s="185"/>
      <c r="G43" s="185"/>
      <c r="H43" s="185"/>
    </row>
    <row r="44" spans="2:8" ht="25.5">
      <c r="B44" s="182" t="s">
        <v>79</v>
      </c>
      <c r="C44" s="175"/>
      <c r="D44" s="175"/>
      <c r="E44" s="175"/>
      <c r="F44" s="175"/>
      <c r="G44" s="175"/>
      <c r="H44" s="175"/>
    </row>
    <row r="45" spans="2:8" ht="12.75">
      <c r="B45" s="181"/>
      <c r="C45" s="175"/>
      <c r="D45" s="175"/>
      <c r="E45" s="175"/>
      <c r="F45" s="175"/>
      <c r="G45" s="175"/>
      <c r="H45" s="175"/>
    </row>
    <row r="46" spans="2:8" ht="12.75">
      <c r="B46" s="174" t="s">
        <v>80</v>
      </c>
      <c r="C46" s="175"/>
      <c r="D46" s="175"/>
      <c r="E46" s="175"/>
      <c r="F46" s="175"/>
      <c r="G46" s="175"/>
      <c r="H46" s="175"/>
    </row>
    <row r="47" spans="2:8" ht="12.75">
      <c r="B47" s="176" t="s">
        <v>81</v>
      </c>
      <c r="C47" s="175">
        <f aca="true" t="shared" si="8" ref="C47:H47">SUM(C48:C55)</f>
        <v>412123236.5</v>
      </c>
      <c r="D47" s="175">
        <f t="shared" si="8"/>
        <v>-16798677.03</v>
      </c>
      <c r="E47" s="175">
        <f t="shared" si="8"/>
        <v>395324559.46999997</v>
      </c>
      <c r="F47" s="175">
        <f t="shared" si="8"/>
        <v>102676034.78</v>
      </c>
      <c r="G47" s="175">
        <f t="shared" si="8"/>
        <v>102676034.78</v>
      </c>
      <c r="H47" s="175">
        <f t="shared" si="8"/>
        <v>-309447201.71999997</v>
      </c>
    </row>
    <row r="48" spans="2:8" ht="25.5">
      <c r="B48" s="180" t="s">
        <v>82</v>
      </c>
      <c r="C48" s="175"/>
      <c r="D48" s="175"/>
      <c r="E48" s="175">
        <f aca="true" t="shared" si="9" ref="E48:E65">C48+D48</f>
        <v>0</v>
      </c>
      <c r="F48" s="175"/>
      <c r="G48" s="175"/>
      <c r="H48" s="175">
        <f aca="true" t="shared" si="10" ref="H48:H65">G48-C48</f>
        <v>0</v>
      </c>
    </row>
    <row r="49" spans="2:8" ht="25.5">
      <c r="B49" s="180" t="s">
        <v>83</v>
      </c>
      <c r="C49" s="175"/>
      <c r="D49" s="175"/>
      <c r="E49" s="175">
        <f t="shared" si="9"/>
        <v>0</v>
      </c>
      <c r="F49" s="175"/>
      <c r="G49" s="175"/>
      <c r="H49" s="175">
        <f t="shared" si="10"/>
        <v>0</v>
      </c>
    </row>
    <row r="50" spans="2:8" ht="25.5">
      <c r="B50" s="180" t="s">
        <v>84</v>
      </c>
      <c r="C50" s="175">
        <v>88692176.68</v>
      </c>
      <c r="D50" s="175">
        <v>-11794265.68</v>
      </c>
      <c r="E50" s="175">
        <f t="shared" si="9"/>
        <v>76897911</v>
      </c>
      <c r="F50" s="175">
        <v>23069373.42</v>
      </c>
      <c r="G50" s="175">
        <v>23069373.42</v>
      </c>
      <c r="H50" s="175">
        <f t="shared" si="10"/>
        <v>-65622803.260000005</v>
      </c>
    </row>
    <row r="51" spans="2:8" ht="38.25">
      <c r="B51" s="180" t="s">
        <v>85</v>
      </c>
      <c r="C51" s="175">
        <v>323431059.82</v>
      </c>
      <c r="D51" s="175">
        <v>-5004411.35</v>
      </c>
      <c r="E51" s="175">
        <f t="shared" si="9"/>
        <v>318426648.46999997</v>
      </c>
      <c r="F51" s="175">
        <v>79606661.36</v>
      </c>
      <c r="G51" s="175">
        <v>79606661.36</v>
      </c>
      <c r="H51" s="175">
        <f>G51-C51</f>
        <v>-243824398.45999998</v>
      </c>
    </row>
    <row r="52" spans="2:8" ht="12.75">
      <c r="B52" s="180" t="s">
        <v>86</v>
      </c>
      <c r="C52" s="175"/>
      <c r="D52" s="175"/>
      <c r="E52" s="175">
        <f t="shared" si="9"/>
        <v>0</v>
      </c>
      <c r="F52" s="175"/>
      <c r="G52" s="175"/>
      <c r="H52" s="175">
        <f t="shared" si="10"/>
        <v>0</v>
      </c>
    </row>
    <row r="53" spans="2:8" ht="25.5">
      <c r="B53" s="180" t="s">
        <v>87</v>
      </c>
      <c r="C53" s="175"/>
      <c r="D53" s="175"/>
      <c r="E53" s="175">
        <f t="shared" si="9"/>
        <v>0</v>
      </c>
      <c r="F53" s="175"/>
      <c r="G53" s="175"/>
      <c r="H53" s="175">
        <f t="shared" si="10"/>
        <v>0</v>
      </c>
    </row>
    <row r="54" spans="2:8" ht="25.5">
      <c r="B54" s="180" t="s">
        <v>88</v>
      </c>
      <c r="C54" s="175"/>
      <c r="D54" s="175"/>
      <c r="E54" s="175">
        <f t="shared" si="9"/>
        <v>0</v>
      </c>
      <c r="F54" s="175"/>
      <c r="G54" s="175"/>
      <c r="H54" s="175">
        <f t="shared" si="10"/>
        <v>0</v>
      </c>
    </row>
    <row r="55" spans="2:8" ht="25.5">
      <c r="B55" s="180" t="s">
        <v>89</v>
      </c>
      <c r="C55" s="175"/>
      <c r="D55" s="175"/>
      <c r="E55" s="175">
        <f t="shared" si="9"/>
        <v>0</v>
      </c>
      <c r="F55" s="175"/>
      <c r="G55" s="175"/>
      <c r="H55" s="175">
        <f t="shared" si="10"/>
        <v>0</v>
      </c>
    </row>
    <row r="56" spans="2:8" ht="12.75">
      <c r="B56" s="177" t="s">
        <v>90</v>
      </c>
      <c r="C56" s="175">
        <f aca="true" t="shared" si="11" ref="C56:H56">SUM(C57:C60)</f>
        <v>1</v>
      </c>
      <c r="D56" s="175">
        <f t="shared" si="11"/>
        <v>474800</v>
      </c>
      <c r="E56" s="175">
        <f t="shared" si="11"/>
        <v>474801</v>
      </c>
      <c r="F56" s="175">
        <f t="shared" si="11"/>
        <v>0</v>
      </c>
      <c r="G56" s="175">
        <f t="shared" si="11"/>
        <v>0</v>
      </c>
      <c r="H56" s="175">
        <f t="shared" si="11"/>
        <v>-1</v>
      </c>
    </row>
    <row r="57" spans="2:8" ht="12.75">
      <c r="B57" s="180" t="s">
        <v>91</v>
      </c>
      <c r="C57" s="175"/>
      <c r="D57" s="175"/>
      <c r="E57" s="175">
        <f t="shared" si="9"/>
        <v>0</v>
      </c>
      <c r="F57" s="175"/>
      <c r="G57" s="175"/>
      <c r="H57" s="175">
        <f t="shared" si="10"/>
        <v>0</v>
      </c>
    </row>
    <row r="58" spans="2:8" ht="12.75">
      <c r="B58" s="180" t="s">
        <v>92</v>
      </c>
      <c r="C58" s="175"/>
      <c r="D58" s="175"/>
      <c r="E58" s="175">
        <f t="shared" si="9"/>
        <v>0</v>
      </c>
      <c r="F58" s="175"/>
      <c r="G58" s="175"/>
      <c r="H58" s="175">
        <f t="shared" si="10"/>
        <v>0</v>
      </c>
    </row>
    <row r="59" spans="2:8" ht="12.75">
      <c r="B59" s="180" t="s">
        <v>93</v>
      </c>
      <c r="C59" s="175">
        <v>1</v>
      </c>
      <c r="D59" s="175">
        <v>474800</v>
      </c>
      <c r="E59" s="175">
        <f t="shared" si="9"/>
        <v>474801</v>
      </c>
      <c r="F59" s="175">
        <v>0</v>
      </c>
      <c r="G59" s="175">
        <v>0</v>
      </c>
      <c r="H59" s="175">
        <f t="shared" si="10"/>
        <v>-1</v>
      </c>
    </row>
    <row r="60" spans="2:8" ht="12.75">
      <c r="B60" s="180" t="s">
        <v>94</v>
      </c>
      <c r="C60" s="175"/>
      <c r="D60" s="175"/>
      <c r="E60" s="175">
        <f t="shared" si="9"/>
        <v>0</v>
      </c>
      <c r="F60" s="175"/>
      <c r="G60" s="175"/>
      <c r="H60" s="175">
        <f t="shared" si="10"/>
        <v>0</v>
      </c>
    </row>
    <row r="61" spans="2:8" ht="12.75">
      <c r="B61" s="177" t="s">
        <v>95</v>
      </c>
      <c r="C61" s="175">
        <f aca="true" t="shared" si="12" ref="C61:H61">C62+C63</f>
        <v>0</v>
      </c>
      <c r="D61" s="175">
        <f t="shared" si="12"/>
        <v>0</v>
      </c>
      <c r="E61" s="175">
        <f t="shared" si="12"/>
        <v>0</v>
      </c>
      <c r="F61" s="175">
        <f t="shared" si="12"/>
        <v>0</v>
      </c>
      <c r="G61" s="175">
        <f t="shared" si="12"/>
        <v>0</v>
      </c>
      <c r="H61" s="175">
        <f t="shared" si="12"/>
        <v>0</v>
      </c>
    </row>
    <row r="62" spans="2:8" ht="25.5">
      <c r="B62" s="180" t="s">
        <v>96</v>
      </c>
      <c r="C62" s="175"/>
      <c r="D62" s="175"/>
      <c r="E62" s="175">
        <f t="shared" si="9"/>
        <v>0</v>
      </c>
      <c r="F62" s="175"/>
      <c r="G62" s="175"/>
      <c r="H62" s="175">
        <f t="shared" si="10"/>
        <v>0</v>
      </c>
    </row>
    <row r="63" spans="2:8" ht="12.75">
      <c r="B63" s="180" t="s">
        <v>97</v>
      </c>
      <c r="C63" s="175"/>
      <c r="D63" s="175"/>
      <c r="E63" s="175">
        <f t="shared" si="9"/>
        <v>0</v>
      </c>
      <c r="F63" s="175"/>
      <c r="G63" s="175"/>
      <c r="H63" s="175">
        <f t="shared" si="10"/>
        <v>0</v>
      </c>
    </row>
    <row r="64" spans="2:8" ht="38.25">
      <c r="B64" s="177" t="s">
        <v>98</v>
      </c>
      <c r="C64" s="175"/>
      <c r="D64" s="175"/>
      <c r="E64" s="175">
        <f t="shared" si="9"/>
        <v>0</v>
      </c>
      <c r="F64" s="175"/>
      <c r="G64" s="175"/>
      <c r="H64" s="175">
        <f t="shared" si="10"/>
        <v>0</v>
      </c>
    </row>
    <row r="65" spans="2:8" ht="12.75">
      <c r="B65" s="186" t="s">
        <v>99</v>
      </c>
      <c r="C65" s="187"/>
      <c r="D65" s="187"/>
      <c r="E65" s="187">
        <f t="shared" si="9"/>
        <v>0</v>
      </c>
      <c r="F65" s="187"/>
      <c r="G65" s="187"/>
      <c r="H65" s="187">
        <f t="shared" si="10"/>
        <v>0</v>
      </c>
    </row>
    <row r="66" spans="2:8" ht="12.75">
      <c r="B66" s="181"/>
      <c r="C66" s="175"/>
      <c r="D66" s="175"/>
      <c r="E66" s="175"/>
      <c r="F66" s="175"/>
      <c r="G66" s="175"/>
      <c r="H66" s="175"/>
    </row>
    <row r="67" spans="2:8" ht="25.5">
      <c r="B67" s="182" t="s">
        <v>100</v>
      </c>
      <c r="C67" s="183">
        <f aca="true" t="shared" si="13" ref="C67:H67">C47+C56+C61+C64+C65</f>
        <v>412123237.5</v>
      </c>
      <c r="D67" s="183">
        <f t="shared" si="13"/>
        <v>-16323877.030000001</v>
      </c>
      <c r="E67" s="183">
        <f t="shared" si="13"/>
        <v>395799360.46999997</v>
      </c>
      <c r="F67" s="183">
        <f t="shared" si="13"/>
        <v>102676034.78</v>
      </c>
      <c r="G67" s="183">
        <f t="shared" si="13"/>
        <v>102676034.78</v>
      </c>
      <c r="H67" s="183">
        <f t="shared" si="13"/>
        <v>-309447202.71999997</v>
      </c>
    </row>
    <row r="68" spans="2:8" ht="12.75">
      <c r="B68" s="188"/>
      <c r="C68" s="175"/>
      <c r="D68" s="175"/>
      <c r="E68" s="175"/>
      <c r="F68" s="175"/>
      <c r="G68" s="175"/>
      <c r="H68" s="175"/>
    </row>
    <row r="69" spans="2:8" ht="25.5">
      <c r="B69" s="182" t="s">
        <v>101</v>
      </c>
      <c r="C69" s="183">
        <f aca="true" t="shared" si="14" ref="C69:H69">C70</f>
        <v>0</v>
      </c>
      <c r="D69" s="183">
        <f t="shared" si="14"/>
        <v>0</v>
      </c>
      <c r="E69" s="183">
        <f t="shared" si="14"/>
        <v>0</v>
      </c>
      <c r="F69" s="183">
        <f t="shared" si="14"/>
        <v>0</v>
      </c>
      <c r="G69" s="183">
        <f t="shared" si="14"/>
        <v>0</v>
      </c>
      <c r="H69" s="183">
        <f t="shared" si="14"/>
        <v>0</v>
      </c>
    </row>
    <row r="70" spans="2:8" ht="12.75">
      <c r="B70" s="188" t="s">
        <v>102</v>
      </c>
      <c r="C70" s="175"/>
      <c r="D70" s="175"/>
      <c r="E70" s="175">
        <f>C70+D70</f>
        <v>0</v>
      </c>
      <c r="F70" s="175"/>
      <c r="G70" s="175"/>
      <c r="H70" s="175">
        <f>G70-C70</f>
        <v>0</v>
      </c>
    </row>
    <row r="71" spans="2:8" ht="12.75">
      <c r="B71" s="188"/>
      <c r="C71" s="175"/>
      <c r="D71" s="175"/>
      <c r="E71" s="175"/>
      <c r="F71" s="175"/>
      <c r="G71" s="175"/>
      <c r="H71" s="175"/>
    </row>
    <row r="72" spans="2:8" ht="12.75">
      <c r="B72" s="182" t="s">
        <v>103</v>
      </c>
      <c r="C72" s="183">
        <f aca="true" t="shared" si="15" ref="C72:H72">C42+C67+C69</f>
        <v>1554647588.98</v>
      </c>
      <c r="D72" s="183">
        <f t="shared" si="15"/>
        <v>-16323877.030000001</v>
      </c>
      <c r="E72" s="183">
        <f t="shared" si="15"/>
        <v>1538323711.95</v>
      </c>
      <c r="F72" s="183">
        <f t="shared" si="15"/>
        <v>459364929.0999999</v>
      </c>
      <c r="G72" s="183">
        <f t="shared" si="15"/>
        <v>459364929.0999999</v>
      </c>
      <c r="H72" s="183">
        <f t="shared" si="15"/>
        <v>-1095282659.8799999</v>
      </c>
    </row>
    <row r="73" spans="2:8" ht="12.75">
      <c r="B73" s="188"/>
      <c r="C73" s="175"/>
      <c r="D73" s="175"/>
      <c r="E73" s="175"/>
      <c r="F73" s="175"/>
      <c r="G73" s="175"/>
      <c r="H73" s="175"/>
    </row>
    <row r="74" spans="2:8" ht="12.75">
      <c r="B74" s="182" t="s">
        <v>104</v>
      </c>
      <c r="C74" s="175"/>
      <c r="D74" s="175"/>
      <c r="E74" s="175"/>
      <c r="F74" s="175"/>
      <c r="G74" s="175"/>
      <c r="H74" s="175"/>
    </row>
    <row r="75" spans="2:8" ht="25.5">
      <c r="B75" s="188" t="s">
        <v>105</v>
      </c>
      <c r="C75" s="175"/>
      <c r="D75" s="175"/>
      <c r="E75" s="175">
        <f>C75+D75</f>
        <v>0</v>
      </c>
      <c r="F75" s="175"/>
      <c r="G75" s="175"/>
      <c r="H75" s="175">
        <f>G75-C75</f>
        <v>0</v>
      </c>
    </row>
    <row r="76" spans="2:8" ht="25.5">
      <c r="B76" s="188" t="s">
        <v>106</v>
      </c>
      <c r="C76" s="175"/>
      <c r="D76" s="175"/>
      <c r="E76" s="175">
        <f>C76+D76</f>
        <v>0</v>
      </c>
      <c r="F76" s="175"/>
      <c r="G76" s="175"/>
      <c r="H76" s="175">
        <f>G76-C76</f>
        <v>0</v>
      </c>
    </row>
    <row r="77" spans="2:8" ht="25.5">
      <c r="B77" s="182" t="s">
        <v>107</v>
      </c>
      <c r="C77" s="183">
        <f aca="true" t="shared" si="16" ref="C77:H77">SUM(C75:C76)</f>
        <v>0</v>
      </c>
      <c r="D77" s="183">
        <f t="shared" si="16"/>
        <v>0</v>
      </c>
      <c r="E77" s="183">
        <f t="shared" si="16"/>
        <v>0</v>
      </c>
      <c r="F77" s="183">
        <f t="shared" si="16"/>
        <v>0</v>
      </c>
      <c r="G77" s="183">
        <f t="shared" si="16"/>
        <v>0</v>
      </c>
      <c r="H77" s="183">
        <f t="shared" si="16"/>
        <v>0</v>
      </c>
    </row>
    <row r="78" spans="2:8" ht="13.5" thickBot="1">
      <c r="B78" s="189"/>
      <c r="C78" s="190"/>
      <c r="D78" s="190"/>
      <c r="E78" s="190"/>
      <c r="F78" s="190"/>
      <c r="G78" s="190"/>
      <c r="H78" s="190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50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57" sqref="B157"/>
    </sheetView>
  </sheetViews>
  <sheetFormatPr defaultColWidth="11.00390625" defaultRowHeight="15"/>
  <cols>
    <col min="1" max="1" width="4.421875" style="191" customWidth="1"/>
    <col min="2" max="2" width="39.00390625" style="191" customWidth="1"/>
    <col min="3" max="3" width="14.00390625" style="191" customWidth="1"/>
    <col min="4" max="4" width="13.28125" style="191" customWidth="1"/>
    <col min="5" max="5" width="12.8515625" style="191" customWidth="1"/>
    <col min="6" max="6" width="13.00390625" style="191" customWidth="1"/>
    <col min="7" max="7" width="14.28125" style="191" customWidth="1"/>
    <col min="8" max="8" width="13.57421875" style="191" customWidth="1"/>
    <col min="9" max="16384" width="11.00390625" style="191" customWidth="1"/>
  </cols>
  <sheetData>
    <row r="1" ht="13.5" thickBot="1"/>
    <row r="2" spans="2:8" ht="12.75">
      <c r="B2" s="192" t="s">
        <v>34</v>
      </c>
      <c r="C2" s="193"/>
      <c r="D2" s="193"/>
      <c r="E2" s="193"/>
      <c r="F2" s="193"/>
      <c r="G2" s="193"/>
      <c r="H2" s="194"/>
    </row>
    <row r="3" spans="2:8" ht="12.75">
      <c r="B3" s="195" t="s">
        <v>108</v>
      </c>
      <c r="C3" s="196"/>
      <c r="D3" s="196"/>
      <c r="E3" s="196"/>
      <c r="F3" s="196"/>
      <c r="G3" s="196"/>
      <c r="H3" s="197"/>
    </row>
    <row r="4" spans="2:8" ht="12.75">
      <c r="B4" s="195" t="s">
        <v>109</v>
      </c>
      <c r="C4" s="196"/>
      <c r="D4" s="196"/>
      <c r="E4" s="196"/>
      <c r="F4" s="196"/>
      <c r="G4" s="196"/>
      <c r="H4" s="197"/>
    </row>
    <row r="5" spans="2:8" ht="12.75">
      <c r="B5" s="195" t="s">
        <v>36</v>
      </c>
      <c r="C5" s="196"/>
      <c r="D5" s="196"/>
      <c r="E5" s="196"/>
      <c r="F5" s="196"/>
      <c r="G5" s="196"/>
      <c r="H5" s="197"/>
    </row>
    <row r="6" spans="2:8" ht="13.5" thickBot="1">
      <c r="B6" s="198" t="s">
        <v>37</v>
      </c>
      <c r="C6" s="199"/>
      <c r="D6" s="199"/>
      <c r="E6" s="199"/>
      <c r="F6" s="199"/>
      <c r="G6" s="199"/>
      <c r="H6" s="200"/>
    </row>
    <row r="7" spans="2:8" ht="13.5" thickBot="1">
      <c r="B7" s="201" t="s">
        <v>110</v>
      </c>
      <c r="C7" s="202" t="s">
        <v>111</v>
      </c>
      <c r="D7" s="203"/>
      <c r="E7" s="203"/>
      <c r="F7" s="203"/>
      <c r="G7" s="204"/>
      <c r="H7" s="201" t="s">
        <v>112</v>
      </c>
    </row>
    <row r="8" spans="2:8" ht="26.25" thickBot="1">
      <c r="B8" s="205"/>
      <c r="C8" s="206" t="s">
        <v>113</v>
      </c>
      <c r="D8" s="206" t="s">
        <v>41</v>
      </c>
      <c r="E8" s="206" t="s">
        <v>42</v>
      </c>
      <c r="F8" s="206" t="s">
        <v>43</v>
      </c>
      <c r="G8" s="206" t="s">
        <v>114</v>
      </c>
      <c r="H8" s="205"/>
    </row>
    <row r="9" spans="2:8" ht="12.75">
      <c r="B9" s="207" t="s">
        <v>115</v>
      </c>
      <c r="C9" s="208">
        <f aca="true" t="shared" si="0" ref="C9:H9">SUM(C10:C78)</f>
        <v>1142524350.4799998</v>
      </c>
      <c r="D9" s="208">
        <f t="shared" si="0"/>
        <v>81240792.2</v>
      </c>
      <c r="E9" s="208">
        <f t="shared" si="0"/>
        <v>1223765142.6800003</v>
      </c>
      <c r="F9" s="208">
        <f t="shared" si="0"/>
        <v>257774106.36999995</v>
      </c>
      <c r="G9" s="208">
        <f t="shared" si="0"/>
        <v>253796730.5199999</v>
      </c>
      <c r="H9" s="208">
        <f t="shared" si="0"/>
        <v>965991036.3100002</v>
      </c>
    </row>
    <row r="10" spans="2:8" ht="12.75" customHeight="1">
      <c r="B10" s="209" t="s">
        <v>116</v>
      </c>
      <c r="C10" s="210">
        <v>4856660.01</v>
      </c>
      <c r="D10" s="210">
        <v>-302388.55</v>
      </c>
      <c r="E10" s="210">
        <f aca="true" t="shared" si="1" ref="E10:E73">C10+D10</f>
        <v>4554271.46</v>
      </c>
      <c r="F10" s="210">
        <v>766514.65</v>
      </c>
      <c r="G10" s="210">
        <v>766514.65</v>
      </c>
      <c r="H10" s="211">
        <f aca="true" t="shared" si="2" ref="H10:H73">E10-F10</f>
        <v>3787756.81</v>
      </c>
    </row>
    <row r="11" spans="2:8" ht="12.75">
      <c r="B11" s="209" t="s">
        <v>117</v>
      </c>
      <c r="C11" s="212">
        <v>27546410.29</v>
      </c>
      <c r="D11" s="212">
        <v>4022162.76</v>
      </c>
      <c r="E11" s="212">
        <f t="shared" si="1"/>
        <v>31568573.049999997</v>
      </c>
      <c r="F11" s="212">
        <v>8924017.98</v>
      </c>
      <c r="G11" s="212">
        <v>8924017.98</v>
      </c>
      <c r="H11" s="211">
        <f t="shared" si="2"/>
        <v>22644555.069999997</v>
      </c>
    </row>
    <row r="12" spans="2:8" ht="12.75">
      <c r="B12" s="209" t="s">
        <v>118</v>
      </c>
      <c r="C12" s="212">
        <v>24232532.28</v>
      </c>
      <c r="D12" s="212">
        <v>1838254.31</v>
      </c>
      <c r="E12" s="212">
        <f t="shared" si="1"/>
        <v>26070786.59</v>
      </c>
      <c r="F12" s="212">
        <v>10686540.76</v>
      </c>
      <c r="G12" s="212">
        <v>10555224.44</v>
      </c>
      <c r="H12" s="211">
        <f t="shared" si="2"/>
        <v>15384245.83</v>
      </c>
    </row>
    <row r="13" spans="2:8" ht="12.75">
      <c r="B13" s="209" t="s">
        <v>119</v>
      </c>
      <c r="C13" s="212">
        <v>15131187.99</v>
      </c>
      <c r="D13" s="212">
        <v>-2014622.74</v>
      </c>
      <c r="E13" s="212">
        <f t="shared" si="1"/>
        <v>13116565.25</v>
      </c>
      <c r="F13" s="212">
        <v>2018266.48</v>
      </c>
      <c r="G13" s="212">
        <v>2011209.29</v>
      </c>
      <c r="H13" s="211">
        <f t="shared" si="2"/>
        <v>11098298.77</v>
      </c>
    </row>
    <row r="14" spans="2:8" ht="12.75">
      <c r="B14" s="209" t="s">
        <v>120</v>
      </c>
      <c r="C14" s="212">
        <v>5047286.78</v>
      </c>
      <c r="D14" s="212">
        <v>-643538.58</v>
      </c>
      <c r="E14" s="212">
        <f t="shared" si="1"/>
        <v>4403748.2</v>
      </c>
      <c r="F14" s="212">
        <v>790862.59</v>
      </c>
      <c r="G14" s="212">
        <v>790862.59</v>
      </c>
      <c r="H14" s="211">
        <f t="shared" si="2"/>
        <v>3612885.6100000003</v>
      </c>
    </row>
    <row r="15" spans="2:8" ht="12.75">
      <c r="B15" s="209" t="s">
        <v>121</v>
      </c>
      <c r="C15" s="212">
        <v>9835576.03</v>
      </c>
      <c r="D15" s="212">
        <v>-69322.28</v>
      </c>
      <c r="E15" s="212">
        <f t="shared" si="1"/>
        <v>9766253.75</v>
      </c>
      <c r="F15" s="212">
        <v>2261220.53</v>
      </c>
      <c r="G15" s="212">
        <v>2079544.75</v>
      </c>
      <c r="H15" s="211">
        <f t="shared" si="2"/>
        <v>7505033.220000001</v>
      </c>
    </row>
    <row r="16" spans="2:8" ht="12.75">
      <c r="B16" s="209" t="s">
        <v>122</v>
      </c>
      <c r="C16" s="212">
        <v>11362243.16</v>
      </c>
      <c r="D16" s="212">
        <v>-2153306.9</v>
      </c>
      <c r="E16" s="212">
        <f t="shared" si="1"/>
        <v>9208936.26</v>
      </c>
      <c r="F16" s="212">
        <v>404578.61</v>
      </c>
      <c r="G16" s="212">
        <v>404578.61</v>
      </c>
      <c r="H16" s="211">
        <f t="shared" si="2"/>
        <v>8804357.65</v>
      </c>
    </row>
    <row r="17" spans="2:8" ht="12.75">
      <c r="B17" s="209" t="s">
        <v>123</v>
      </c>
      <c r="C17" s="212">
        <v>15861161.01</v>
      </c>
      <c r="D17" s="212">
        <v>-46586.41</v>
      </c>
      <c r="E17" s="212">
        <f t="shared" si="1"/>
        <v>15814574.6</v>
      </c>
      <c r="F17" s="212">
        <v>3246916.76</v>
      </c>
      <c r="G17" s="212">
        <v>3245465.18</v>
      </c>
      <c r="H17" s="211">
        <f t="shared" si="2"/>
        <v>12567657.84</v>
      </c>
    </row>
    <row r="18" spans="2:8" ht="12.75">
      <c r="B18" s="213" t="s">
        <v>124</v>
      </c>
      <c r="C18" s="212">
        <v>7000002.03</v>
      </c>
      <c r="D18" s="212">
        <v>-281359.14</v>
      </c>
      <c r="E18" s="212">
        <f t="shared" si="1"/>
        <v>6718642.890000001</v>
      </c>
      <c r="F18" s="212">
        <v>1454970.52</v>
      </c>
      <c r="G18" s="212">
        <v>1361579.4</v>
      </c>
      <c r="H18" s="212">
        <f t="shared" si="2"/>
        <v>5263672.370000001</v>
      </c>
    </row>
    <row r="19" spans="2:8" ht="12.75">
      <c r="B19" s="213" t="s">
        <v>125</v>
      </c>
      <c r="C19" s="212">
        <v>13527420.15</v>
      </c>
      <c r="D19" s="212">
        <v>-784538.25</v>
      </c>
      <c r="E19" s="212">
        <f t="shared" si="1"/>
        <v>12742881.9</v>
      </c>
      <c r="F19" s="212">
        <v>2688652.91</v>
      </c>
      <c r="G19" s="212">
        <v>2684313.86</v>
      </c>
      <c r="H19" s="212">
        <f t="shared" si="2"/>
        <v>10054228.99</v>
      </c>
    </row>
    <row r="20" spans="2:8" ht="12.75">
      <c r="B20" s="213" t="s">
        <v>126</v>
      </c>
      <c r="C20" s="212">
        <v>53346</v>
      </c>
      <c r="D20" s="212">
        <v>43017.42</v>
      </c>
      <c r="E20" s="212">
        <f t="shared" si="1"/>
        <v>96363.42</v>
      </c>
      <c r="F20" s="212">
        <v>0</v>
      </c>
      <c r="G20" s="212">
        <v>0</v>
      </c>
      <c r="H20" s="212">
        <f t="shared" si="2"/>
        <v>96363.42</v>
      </c>
    </row>
    <row r="21" spans="2:8" ht="12.75">
      <c r="B21" s="213" t="s">
        <v>127</v>
      </c>
      <c r="C21" s="212">
        <v>53340</v>
      </c>
      <c r="D21" s="212">
        <v>-53000</v>
      </c>
      <c r="E21" s="212">
        <f t="shared" si="1"/>
        <v>340</v>
      </c>
      <c r="F21" s="212">
        <v>0</v>
      </c>
      <c r="G21" s="212">
        <v>0</v>
      </c>
      <c r="H21" s="212">
        <f t="shared" si="2"/>
        <v>340</v>
      </c>
    </row>
    <row r="22" spans="2:8" ht="12.75">
      <c r="B22" s="213" t="s">
        <v>128</v>
      </c>
      <c r="C22" s="212">
        <v>53340</v>
      </c>
      <c r="D22" s="212">
        <v>-3650</v>
      </c>
      <c r="E22" s="212">
        <f t="shared" si="1"/>
        <v>49690</v>
      </c>
      <c r="F22" s="212">
        <v>0</v>
      </c>
      <c r="G22" s="212">
        <v>0</v>
      </c>
      <c r="H22" s="212">
        <f t="shared" si="2"/>
        <v>49690</v>
      </c>
    </row>
    <row r="23" spans="2:8" ht="12.75">
      <c r="B23" s="213" t="s">
        <v>129</v>
      </c>
      <c r="C23" s="212">
        <v>389063.99</v>
      </c>
      <c r="D23" s="212">
        <v>-21630</v>
      </c>
      <c r="E23" s="212">
        <f t="shared" si="1"/>
        <v>367433.99</v>
      </c>
      <c r="F23" s="212">
        <v>0</v>
      </c>
      <c r="G23" s="212">
        <v>0</v>
      </c>
      <c r="H23" s="212">
        <f t="shared" si="2"/>
        <v>367433.99</v>
      </c>
    </row>
    <row r="24" spans="2:8" ht="12.75">
      <c r="B24" s="213" t="s">
        <v>130</v>
      </c>
      <c r="C24" s="212">
        <v>8516448</v>
      </c>
      <c r="D24" s="212">
        <v>463617.34</v>
      </c>
      <c r="E24" s="212">
        <f t="shared" si="1"/>
        <v>8980065.34</v>
      </c>
      <c r="F24" s="212">
        <v>2293838.09</v>
      </c>
      <c r="G24" s="212">
        <v>2293838.09</v>
      </c>
      <c r="H24" s="212">
        <f t="shared" si="2"/>
        <v>6686227.25</v>
      </c>
    </row>
    <row r="25" spans="2:8" ht="12.75">
      <c r="B25" s="213" t="s">
        <v>131</v>
      </c>
      <c r="C25" s="212">
        <v>30055935.26</v>
      </c>
      <c r="D25" s="212">
        <v>40377729.43</v>
      </c>
      <c r="E25" s="212">
        <f t="shared" si="1"/>
        <v>70433664.69</v>
      </c>
      <c r="F25" s="212">
        <v>22209780.56</v>
      </c>
      <c r="G25" s="212">
        <v>22199872.69</v>
      </c>
      <c r="H25" s="212">
        <f t="shared" si="2"/>
        <v>48223884.129999995</v>
      </c>
    </row>
    <row r="26" spans="2:8" ht="12.75">
      <c r="B26" s="213" t="s">
        <v>132</v>
      </c>
      <c r="C26" s="212">
        <v>33079000</v>
      </c>
      <c r="D26" s="212">
        <v>0</v>
      </c>
      <c r="E26" s="212">
        <f t="shared" si="1"/>
        <v>33079000</v>
      </c>
      <c r="F26" s="212">
        <v>9268115.37</v>
      </c>
      <c r="G26" s="212">
        <v>9268115.37</v>
      </c>
      <c r="H26" s="212">
        <f t="shared" si="2"/>
        <v>23810884.630000003</v>
      </c>
    </row>
    <row r="27" spans="2:8" ht="12.75">
      <c r="B27" s="213" t="s">
        <v>133</v>
      </c>
      <c r="C27" s="212">
        <v>0</v>
      </c>
      <c r="D27" s="212">
        <v>38162799.36</v>
      </c>
      <c r="E27" s="212">
        <f t="shared" si="1"/>
        <v>38162799.36</v>
      </c>
      <c r="F27" s="212">
        <v>0</v>
      </c>
      <c r="G27" s="212">
        <v>0</v>
      </c>
      <c r="H27" s="212">
        <f t="shared" si="2"/>
        <v>38162799.36</v>
      </c>
    </row>
    <row r="28" spans="2:8" ht="12.75">
      <c r="B28" s="213" t="s">
        <v>134</v>
      </c>
      <c r="C28" s="212">
        <v>15972660.2</v>
      </c>
      <c r="D28" s="212">
        <v>453362.34</v>
      </c>
      <c r="E28" s="212">
        <f t="shared" si="1"/>
        <v>16426022.54</v>
      </c>
      <c r="F28" s="212">
        <v>3668777.87</v>
      </c>
      <c r="G28" s="212">
        <v>3624306.89</v>
      </c>
      <c r="H28" s="212">
        <f t="shared" si="2"/>
        <v>12757244.669999998</v>
      </c>
    </row>
    <row r="29" spans="2:8" ht="12.75">
      <c r="B29" s="213" t="s">
        <v>135</v>
      </c>
      <c r="C29" s="212">
        <v>20681161.51</v>
      </c>
      <c r="D29" s="212">
        <v>-9237969.1</v>
      </c>
      <c r="E29" s="212">
        <f t="shared" si="1"/>
        <v>11443192.410000002</v>
      </c>
      <c r="F29" s="212">
        <v>1646282.92</v>
      </c>
      <c r="G29" s="212">
        <v>1646282.92</v>
      </c>
      <c r="H29" s="212">
        <f t="shared" si="2"/>
        <v>9796909.490000002</v>
      </c>
    </row>
    <row r="30" spans="2:8" ht="12.75">
      <c r="B30" s="213" t="s">
        <v>136</v>
      </c>
      <c r="C30" s="212">
        <v>1690299.7</v>
      </c>
      <c r="D30" s="212">
        <v>224263.15</v>
      </c>
      <c r="E30" s="212">
        <f t="shared" si="1"/>
        <v>1914562.8499999999</v>
      </c>
      <c r="F30" s="212">
        <v>682994.06</v>
      </c>
      <c r="G30" s="212">
        <v>682994.06</v>
      </c>
      <c r="H30" s="212">
        <f t="shared" si="2"/>
        <v>1231568.7899999998</v>
      </c>
    </row>
    <row r="31" spans="2:8" ht="12.75">
      <c r="B31" s="213" t="s">
        <v>137</v>
      </c>
      <c r="C31" s="212">
        <v>40679256.16</v>
      </c>
      <c r="D31" s="212">
        <v>4068677.97</v>
      </c>
      <c r="E31" s="212">
        <f t="shared" si="1"/>
        <v>44747934.129999995</v>
      </c>
      <c r="F31" s="212">
        <v>12983276.39</v>
      </c>
      <c r="G31" s="212">
        <v>12864603.9</v>
      </c>
      <c r="H31" s="212">
        <f t="shared" si="2"/>
        <v>31764657.739999995</v>
      </c>
    </row>
    <row r="32" spans="2:8" ht="12.75">
      <c r="B32" s="213" t="s">
        <v>138</v>
      </c>
      <c r="C32" s="212">
        <v>120555393.12</v>
      </c>
      <c r="D32" s="212">
        <v>-14384497.61</v>
      </c>
      <c r="E32" s="212">
        <f t="shared" si="1"/>
        <v>106170895.51</v>
      </c>
      <c r="F32" s="212">
        <v>12131839.43</v>
      </c>
      <c r="G32" s="212">
        <v>12131839.43</v>
      </c>
      <c r="H32" s="212">
        <f t="shared" si="2"/>
        <v>94039056.08000001</v>
      </c>
    </row>
    <row r="33" spans="2:8" ht="12.75">
      <c r="B33" s="213" t="s">
        <v>139</v>
      </c>
      <c r="C33" s="212">
        <v>215862351.92</v>
      </c>
      <c r="D33" s="212">
        <v>0</v>
      </c>
      <c r="E33" s="212">
        <f t="shared" si="1"/>
        <v>215862351.92</v>
      </c>
      <c r="F33" s="212">
        <v>42880445.69</v>
      </c>
      <c r="G33" s="212">
        <v>42469199.38</v>
      </c>
      <c r="H33" s="212">
        <f t="shared" si="2"/>
        <v>172981906.23</v>
      </c>
    </row>
    <row r="34" spans="2:8" ht="12.75">
      <c r="B34" s="213" t="s">
        <v>140</v>
      </c>
      <c r="C34" s="212">
        <v>18635835.04</v>
      </c>
      <c r="D34" s="212">
        <v>564525.12</v>
      </c>
      <c r="E34" s="212">
        <f t="shared" si="1"/>
        <v>19200360.16</v>
      </c>
      <c r="F34" s="212">
        <v>3418295.95</v>
      </c>
      <c r="G34" s="212">
        <v>3418295.95</v>
      </c>
      <c r="H34" s="212">
        <f t="shared" si="2"/>
        <v>15782064.21</v>
      </c>
    </row>
    <row r="35" spans="2:8" ht="12.75">
      <c r="B35" s="213" t="s">
        <v>141</v>
      </c>
      <c r="C35" s="212">
        <v>6906603.49</v>
      </c>
      <c r="D35" s="212">
        <v>-499985.79</v>
      </c>
      <c r="E35" s="212">
        <f t="shared" si="1"/>
        <v>6406617.7</v>
      </c>
      <c r="F35" s="212">
        <v>1194462.6</v>
      </c>
      <c r="G35" s="212">
        <v>1194462.6</v>
      </c>
      <c r="H35" s="212">
        <f t="shared" si="2"/>
        <v>5212155.1</v>
      </c>
    </row>
    <row r="36" spans="2:8" ht="12.75">
      <c r="B36" s="213" t="s">
        <v>142</v>
      </c>
      <c r="C36" s="212">
        <v>19552844.47</v>
      </c>
      <c r="D36" s="212">
        <v>522231.91</v>
      </c>
      <c r="E36" s="212">
        <f t="shared" si="1"/>
        <v>20075076.38</v>
      </c>
      <c r="F36" s="212">
        <v>4639288.09</v>
      </c>
      <c r="G36" s="212">
        <v>4615098.87</v>
      </c>
      <c r="H36" s="212">
        <f t="shared" si="2"/>
        <v>15435788.29</v>
      </c>
    </row>
    <row r="37" spans="2:8" ht="12.75">
      <c r="B37" s="213" t="s">
        <v>143</v>
      </c>
      <c r="C37" s="212">
        <v>11094188.68</v>
      </c>
      <c r="D37" s="212">
        <v>-260813.33</v>
      </c>
      <c r="E37" s="212">
        <f t="shared" si="1"/>
        <v>10833375.35</v>
      </c>
      <c r="F37" s="212">
        <v>2193604.08</v>
      </c>
      <c r="G37" s="212">
        <v>2193604.08</v>
      </c>
      <c r="H37" s="212">
        <f t="shared" si="2"/>
        <v>8639771.27</v>
      </c>
    </row>
    <row r="38" spans="2:8" ht="12.75">
      <c r="B38" s="213" t="s">
        <v>144</v>
      </c>
      <c r="C38" s="212">
        <v>14834730.89</v>
      </c>
      <c r="D38" s="212">
        <v>1663959.93</v>
      </c>
      <c r="E38" s="212">
        <f t="shared" si="1"/>
        <v>16498690.82</v>
      </c>
      <c r="F38" s="212">
        <v>3385119.05</v>
      </c>
      <c r="G38" s="212">
        <v>3373135.57</v>
      </c>
      <c r="H38" s="212">
        <f t="shared" si="2"/>
        <v>13113571.77</v>
      </c>
    </row>
    <row r="39" spans="2:8" ht="12.75">
      <c r="B39" s="213" t="s">
        <v>145</v>
      </c>
      <c r="C39" s="212">
        <v>5916947.65</v>
      </c>
      <c r="D39" s="212">
        <v>-52734.82</v>
      </c>
      <c r="E39" s="212">
        <f t="shared" si="1"/>
        <v>5864212.83</v>
      </c>
      <c r="F39" s="212">
        <v>900288.94</v>
      </c>
      <c r="G39" s="212">
        <v>900288.94</v>
      </c>
      <c r="H39" s="212">
        <f t="shared" si="2"/>
        <v>4963923.890000001</v>
      </c>
    </row>
    <row r="40" spans="2:8" ht="12.75">
      <c r="B40" s="213" t="s">
        <v>146</v>
      </c>
      <c r="C40" s="212">
        <v>1097425.58</v>
      </c>
      <c r="D40" s="212">
        <v>-246484.27</v>
      </c>
      <c r="E40" s="212">
        <f t="shared" si="1"/>
        <v>850941.31</v>
      </c>
      <c r="F40" s="212">
        <v>189771.1</v>
      </c>
      <c r="G40" s="212">
        <v>189771.1</v>
      </c>
      <c r="H40" s="212">
        <f t="shared" si="2"/>
        <v>661170.2100000001</v>
      </c>
    </row>
    <row r="41" spans="2:8" ht="12.75">
      <c r="B41" s="213" t="s">
        <v>147</v>
      </c>
      <c r="C41" s="212">
        <v>14966919.92</v>
      </c>
      <c r="D41" s="212">
        <v>-1446181.25</v>
      </c>
      <c r="E41" s="212">
        <f t="shared" si="1"/>
        <v>13520738.67</v>
      </c>
      <c r="F41" s="212">
        <v>2451422.39</v>
      </c>
      <c r="G41" s="212">
        <v>2451422.39</v>
      </c>
      <c r="H41" s="212">
        <f t="shared" si="2"/>
        <v>11069316.28</v>
      </c>
    </row>
    <row r="42" spans="2:8" ht="12.75">
      <c r="B42" s="213" t="s">
        <v>148</v>
      </c>
      <c r="C42" s="212">
        <v>29884362.23</v>
      </c>
      <c r="D42" s="212">
        <v>-2715089.33</v>
      </c>
      <c r="E42" s="212">
        <f t="shared" si="1"/>
        <v>27169272.9</v>
      </c>
      <c r="F42" s="212">
        <v>4604225.2</v>
      </c>
      <c r="G42" s="212">
        <v>4426261.98</v>
      </c>
      <c r="H42" s="212">
        <f t="shared" si="2"/>
        <v>22565047.7</v>
      </c>
    </row>
    <row r="43" spans="2:8" ht="12.75">
      <c r="B43" s="213" t="s">
        <v>149</v>
      </c>
      <c r="C43" s="212">
        <v>8229737.5</v>
      </c>
      <c r="D43" s="212">
        <v>2725557.84</v>
      </c>
      <c r="E43" s="212">
        <f t="shared" si="1"/>
        <v>10955295.34</v>
      </c>
      <c r="F43" s="212">
        <v>3957159.62</v>
      </c>
      <c r="G43" s="212">
        <v>3256571.86</v>
      </c>
      <c r="H43" s="212">
        <f t="shared" si="2"/>
        <v>6998135.72</v>
      </c>
    </row>
    <row r="44" spans="2:8" ht="12.75">
      <c r="B44" s="213" t="s">
        <v>150</v>
      </c>
      <c r="C44" s="212">
        <v>12004579.8</v>
      </c>
      <c r="D44" s="212">
        <v>507742.53</v>
      </c>
      <c r="E44" s="212">
        <f t="shared" si="1"/>
        <v>12512322.33</v>
      </c>
      <c r="F44" s="212">
        <v>2889477.24</v>
      </c>
      <c r="G44" s="212">
        <v>2841113.92</v>
      </c>
      <c r="H44" s="212">
        <f t="shared" si="2"/>
        <v>9622845.09</v>
      </c>
    </row>
    <row r="45" spans="2:8" ht="12.75">
      <c r="B45" s="213" t="s">
        <v>151</v>
      </c>
      <c r="C45" s="212">
        <v>5972059.46</v>
      </c>
      <c r="D45" s="212">
        <v>405593.35</v>
      </c>
      <c r="E45" s="212">
        <f t="shared" si="1"/>
        <v>6377652.81</v>
      </c>
      <c r="F45" s="212">
        <v>1409402.99</v>
      </c>
      <c r="G45" s="212">
        <v>1409402.99</v>
      </c>
      <c r="H45" s="212">
        <f t="shared" si="2"/>
        <v>4968249.819999999</v>
      </c>
    </row>
    <row r="46" spans="2:8" ht="12.75">
      <c r="B46" s="213" t="s">
        <v>152</v>
      </c>
      <c r="C46" s="212">
        <v>6733235.88</v>
      </c>
      <c r="D46" s="212">
        <v>52933.1</v>
      </c>
      <c r="E46" s="212">
        <f t="shared" si="1"/>
        <v>6786168.9799999995</v>
      </c>
      <c r="F46" s="212">
        <v>1606196.14</v>
      </c>
      <c r="G46" s="212">
        <v>1606196.14</v>
      </c>
      <c r="H46" s="212">
        <f t="shared" si="2"/>
        <v>5179972.84</v>
      </c>
    </row>
    <row r="47" spans="2:8" ht="12.75">
      <c r="B47" s="213" t="s">
        <v>153</v>
      </c>
      <c r="C47" s="212">
        <v>5127614.62</v>
      </c>
      <c r="D47" s="212">
        <v>-554851.29</v>
      </c>
      <c r="E47" s="212">
        <f t="shared" si="1"/>
        <v>4572763.33</v>
      </c>
      <c r="F47" s="212">
        <v>799840.92</v>
      </c>
      <c r="G47" s="212">
        <v>799840.92</v>
      </c>
      <c r="H47" s="212">
        <f t="shared" si="2"/>
        <v>3772922.41</v>
      </c>
    </row>
    <row r="48" spans="2:8" ht="12.75">
      <c r="B48" s="213" t="s">
        <v>154</v>
      </c>
      <c r="C48" s="212">
        <v>8455144.04</v>
      </c>
      <c r="D48" s="212">
        <v>456077.47</v>
      </c>
      <c r="E48" s="212">
        <f t="shared" si="1"/>
        <v>8911221.51</v>
      </c>
      <c r="F48" s="212">
        <v>1803527.51</v>
      </c>
      <c r="G48" s="212">
        <v>1803527.51</v>
      </c>
      <c r="H48" s="212">
        <f t="shared" si="2"/>
        <v>7107694</v>
      </c>
    </row>
    <row r="49" spans="2:8" ht="12.75">
      <c r="B49" s="213" t="s">
        <v>155</v>
      </c>
      <c r="C49" s="212">
        <v>4739627.49</v>
      </c>
      <c r="D49" s="212">
        <v>-269047.07</v>
      </c>
      <c r="E49" s="212">
        <f t="shared" si="1"/>
        <v>4470580.42</v>
      </c>
      <c r="F49" s="212">
        <v>664065.26</v>
      </c>
      <c r="G49" s="212">
        <v>662565.75</v>
      </c>
      <c r="H49" s="212">
        <f t="shared" si="2"/>
        <v>3806515.16</v>
      </c>
    </row>
    <row r="50" spans="2:8" ht="12.75">
      <c r="B50" s="213" t="s">
        <v>156</v>
      </c>
      <c r="C50" s="212">
        <v>14752244.16</v>
      </c>
      <c r="D50" s="212">
        <v>1060339.01</v>
      </c>
      <c r="E50" s="212">
        <f t="shared" si="1"/>
        <v>15812583.17</v>
      </c>
      <c r="F50" s="212">
        <v>3991465.65</v>
      </c>
      <c r="G50" s="212">
        <v>3904082.5</v>
      </c>
      <c r="H50" s="212">
        <f t="shared" si="2"/>
        <v>11821117.52</v>
      </c>
    </row>
    <row r="51" spans="2:8" ht="12.75">
      <c r="B51" s="213" t="s">
        <v>157</v>
      </c>
      <c r="C51" s="212">
        <v>14142373.41</v>
      </c>
      <c r="D51" s="212">
        <v>-445354.92</v>
      </c>
      <c r="E51" s="212">
        <f t="shared" si="1"/>
        <v>13697018.49</v>
      </c>
      <c r="F51" s="212">
        <v>2518578.46</v>
      </c>
      <c r="G51" s="212">
        <v>2366468.29</v>
      </c>
      <c r="H51" s="212">
        <f t="shared" si="2"/>
        <v>11178440.030000001</v>
      </c>
    </row>
    <row r="52" spans="2:8" ht="12.75">
      <c r="B52" s="213" t="s">
        <v>158</v>
      </c>
      <c r="C52" s="212">
        <v>102694903.53</v>
      </c>
      <c r="D52" s="212">
        <v>12915383.69</v>
      </c>
      <c r="E52" s="212">
        <f t="shared" si="1"/>
        <v>115610287.22</v>
      </c>
      <c r="F52" s="212">
        <v>24236289.99</v>
      </c>
      <c r="G52" s="212">
        <v>23140924.5</v>
      </c>
      <c r="H52" s="212">
        <f t="shared" si="2"/>
        <v>91373997.23</v>
      </c>
    </row>
    <row r="53" spans="2:8" ht="12.75">
      <c r="B53" s="213" t="s">
        <v>159</v>
      </c>
      <c r="C53" s="212">
        <v>46511948.37</v>
      </c>
      <c r="D53" s="212">
        <v>510333.14</v>
      </c>
      <c r="E53" s="212">
        <f t="shared" si="1"/>
        <v>47022281.51</v>
      </c>
      <c r="F53" s="212">
        <v>9362894.71</v>
      </c>
      <c r="G53" s="212">
        <v>8945477.06</v>
      </c>
      <c r="H53" s="212">
        <f t="shared" si="2"/>
        <v>37659386.8</v>
      </c>
    </row>
    <row r="54" spans="2:8" ht="12.75">
      <c r="B54" s="213" t="s">
        <v>160</v>
      </c>
      <c r="C54" s="212">
        <v>6574517.02</v>
      </c>
      <c r="D54" s="212">
        <v>270671.44</v>
      </c>
      <c r="E54" s="212">
        <f t="shared" si="1"/>
        <v>6845188.46</v>
      </c>
      <c r="F54" s="212">
        <v>1571152.97</v>
      </c>
      <c r="G54" s="212">
        <v>1558937.78</v>
      </c>
      <c r="H54" s="212">
        <f t="shared" si="2"/>
        <v>5274035.49</v>
      </c>
    </row>
    <row r="55" spans="2:8" ht="12.75">
      <c r="B55" s="213" t="s">
        <v>161</v>
      </c>
      <c r="C55" s="212">
        <v>1922577.62</v>
      </c>
      <c r="D55" s="212">
        <v>-170419.93</v>
      </c>
      <c r="E55" s="212">
        <f t="shared" si="1"/>
        <v>1752157.6900000002</v>
      </c>
      <c r="F55" s="212">
        <v>371524.26</v>
      </c>
      <c r="G55" s="212">
        <v>371524.26</v>
      </c>
      <c r="H55" s="212">
        <f t="shared" si="2"/>
        <v>1380633.4300000002</v>
      </c>
    </row>
    <row r="56" spans="2:8" ht="25.5">
      <c r="B56" s="213" t="s">
        <v>162</v>
      </c>
      <c r="C56" s="212">
        <v>8278244.59</v>
      </c>
      <c r="D56" s="212">
        <v>411738.99</v>
      </c>
      <c r="E56" s="212">
        <f t="shared" si="1"/>
        <v>8689983.58</v>
      </c>
      <c r="F56" s="212">
        <v>1982612.11</v>
      </c>
      <c r="G56" s="212">
        <v>1874160.41</v>
      </c>
      <c r="H56" s="212">
        <f t="shared" si="2"/>
        <v>6707371.47</v>
      </c>
    </row>
    <row r="57" spans="2:8" ht="12.75">
      <c r="B57" s="213" t="s">
        <v>163</v>
      </c>
      <c r="C57" s="212">
        <v>16243486.86</v>
      </c>
      <c r="D57" s="212">
        <v>188440.83</v>
      </c>
      <c r="E57" s="212">
        <f t="shared" si="1"/>
        <v>16431927.69</v>
      </c>
      <c r="F57" s="212">
        <v>3150441.59</v>
      </c>
      <c r="G57" s="212">
        <v>3133687.15</v>
      </c>
      <c r="H57" s="212">
        <f t="shared" si="2"/>
        <v>13281486.1</v>
      </c>
    </row>
    <row r="58" spans="2:8" ht="12.75">
      <c r="B58" s="213" t="s">
        <v>164</v>
      </c>
      <c r="C58" s="212">
        <v>4479216.35</v>
      </c>
      <c r="D58" s="212">
        <v>109878.41</v>
      </c>
      <c r="E58" s="212">
        <f t="shared" si="1"/>
        <v>4589094.76</v>
      </c>
      <c r="F58" s="212">
        <v>1026575.89</v>
      </c>
      <c r="G58" s="212">
        <v>1020527.5</v>
      </c>
      <c r="H58" s="212">
        <f t="shared" si="2"/>
        <v>3562518.8699999996</v>
      </c>
    </row>
    <row r="59" spans="2:8" ht="12.75">
      <c r="B59" s="213" t="s">
        <v>165</v>
      </c>
      <c r="C59" s="212">
        <v>4178393.22</v>
      </c>
      <c r="D59" s="212">
        <v>-85647.57</v>
      </c>
      <c r="E59" s="212">
        <f t="shared" si="1"/>
        <v>4092745.6500000004</v>
      </c>
      <c r="F59" s="212">
        <v>939920.38</v>
      </c>
      <c r="G59" s="212">
        <v>934280.25</v>
      </c>
      <c r="H59" s="212">
        <f t="shared" si="2"/>
        <v>3152825.2700000005</v>
      </c>
    </row>
    <row r="60" spans="2:8" ht="25.5">
      <c r="B60" s="213" t="s">
        <v>166</v>
      </c>
      <c r="C60" s="212">
        <v>1129890.16</v>
      </c>
      <c r="D60" s="212">
        <v>-21056.26</v>
      </c>
      <c r="E60" s="212">
        <f t="shared" si="1"/>
        <v>1108833.9</v>
      </c>
      <c r="F60" s="212">
        <v>258836.78</v>
      </c>
      <c r="G60" s="212">
        <v>258836.78</v>
      </c>
      <c r="H60" s="212">
        <f t="shared" si="2"/>
        <v>849997.1199999999</v>
      </c>
    </row>
    <row r="61" spans="2:8" ht="12.75">
      <c r="B61" s="213" t="s">
        <v>167</v>
      </c>
      <c r="C61" s="212">
        <v>23394331.29</v>
      </c>
      <c r="D61" s="212">
        <v>623387.17</v>
      </c>
      <c r="E61" s="212">
        <f t="shared" si="1"/>
        <v>24017718.46</v>
      </c>
      <c r="F61" s="212">
        <v>5163684.31</v>
      </c>
      <c r="G61" s="212">
        <v>5102079.59</v>
      </c>
      <c r="H61" s="212">
        <f t="shared" si="2"/>
        <v>18854034.150000002</v>
      </c>
    </row>
    <row r="62" spans="2:8" ht="12.75">
      <c r="B62" s="213" t="s">
        <v>168</v>
      </c>
      <c r="C62" s="212">
        <v>11542361.74</v>
      </c>
      <c r="D62" s="212">
        <v>103603.34</v>
      </c>
      <c r="E62" s="212">
        <f t="shared" si="1"/>
        <v>11645965.08</v>
      </c>
      <c r="F62" s="212">
        <v>2308053.4</v>
      </c>
      <c r="G62" s="212">
        <v>2307133.75</v>
      </c>
      <c r="H62" s="212">
        <f t="shared" si="2"/>
        <v>9337911.68</v>
      </c>
    </row>
    <row r="63" spans="2:8" ht="12.75">
      <c r="B63" s="213" t="s">
        <v>169</v>
      </c>
      <c r="C63" s="212">
        <v>10417147.71</v>
      </c>
      <c r="D63" s="212">
        <v>-7162.85</v>
      </c>
      <c r="E63" s="212">
        <f t="shared" si="1"/>
        <v>10409984.860000001</v>
      </c>
      <c r="F63" s="212">
        <v>2399212.69</v>
      </c>
      <c r="G63" s="212">
        <v>2363912.5</v>
      </c>
      <c r="H63" s="212">
        <f t="shared" si="2"/>
        <v>8010772.170000002</v>
      </c>
    </row>
    <row r="64" spans="2:8" ht="12.75">
      <c r="B64" s="213" t="s">
        <v>170</v>
      </c>
      <c r="C64" s="212">
        <v>5579808.03</v>
      </c>
      <c r="D64" s="212">
        <v>-140168.05</v>
      </c>
      <c r="E64" s="212">
        <f t="shared" si="1"/>
        <v>5439639.98</v>
      </c>
      <c r="F64" s="212">
        <v>1125451.02</v>
      </c>
      <c r="G64" s="212">
        <v>1125451.02</v>
      </c>
      <c r="H64" s="212">
        <f t="shared" si="2"/>
        <v>4314188.960000001</v>
      </c>
    </row>
    <row r="65" spans="2:8" ht="12.75">
      <c r="B65" s="213" t="s">
        <v>171</v>
      </c>
      <c r="C65" s="212">
        <v>12415607.2</v>
      </c>
      <c r="D65" s="212">
        <v>-1024203.06</v>
      </c>
      <c r="E65" s="212">
        <f t="shared" si="1"/>
        <v>11391404.139999999</v>
      </c>
      <c r="F65" s="212">
        <v>2248000.89</v>
      </c>
      <c r="G65" s="212">
        <v>2239468.67</v>
      </c>
      <c r="H65" s="212">
        <f t="shared" si="2"/>
        <v>9143403.249999998</v>
      </c>
    </row>
    <row r="66" spans="2:8" ht="25.5">
      <c r="B66" s="213" t="s">
        <v>172</v>
      </c>
      <c r="C66" s="212">
        <v>90978.6</v>
      </c>
      <c r="D66" s="212">
        <v>6850</v>
      </c>
      <c r="E66" s="212">
        <f t="shared" si="1"/>
        <v>97828.6</v>
      </c>
      <c r="F66" s="212">
        <v>13172.72</v>
      </c>
      <c r="G66" s="212">
        <v>13172.72</v>
      </c>
      <c r="H66" s="212">
        <f t="shared" si="2"/>
        <v>84655.88</v>
      </c>
    </row>
    <row r="67" spans="2:8" ht="12.75">
      <c r="B67" s="213" t="s">
        <v>173</v>
      </c>
      <c r="C67" s="212">
        <v>102851.4</v>
      </c>
      <c r="D67" s="212">
        <v>-14999.96</v>
      </c>
      <c r="E67" s="212">
        <f t="shared" si="1"/>
        <v>87851.44</v>
      </c>
      <c r="F67" s="212">
        <v>0</v>
      </c>
      <c r="G67" s="212">
        <v>0</v>
      </c>
      <c r="H67" s="212">
        <f t="shared" si="2"/>
        <v>87851.44</v>
      </c>
    </row>
    <row r="68" spans="2:8" ht="12.75">
      <c r="B68" s="213" t="s">
        <v>174</v>
      </c>
      <c r="C68" s="212">
        <v>4736640.76</v>
      </c>
      <c r="D68" s="212">
        <v>-125343.7</v>
      </c>
      <c r="E68" s="212">
        <f t="shared" si="1"/>
        <v>4611297.06</v>
      </c>
      <c r="F68" s="212">
        <v>962485.95</v>
      </c>
      <c r="G68" s="212">
        <v>960968.39</v>
      </c>
      <c r="H68" s="212">
        <f t="shared" si="2"/>
        <v>3648811.1099999994</v>
      </c>
    </row>
    <row r="69" spans="2:8" ht="12.75">
      <c r="B69" s="213" t="s">
        <v>175</v>
      </c>
      <c r="C69" s="212">
        <v>17642896.13</v>
      </c>
      <c r="D69" s="212">
        <v>563613.86</v>
      </c>
      <c r="E69" s="212">
        <f t="shared" si="1"/>
        <v>18206509.99</v>
      </c>
      <c r="F69" s="212">
        <v>4157476.29</v>
      </c>
      <c r="G69" s="212">
        <v>4157476.29</v>
      </c>
      <c r="H69" s="212">
        <f t="shared" si="2"/>
        <v>14049033.7</v>
      </c>
    </row>
    <row r="70" spans="2:8" ht="12.75">
      <c r="B70" s="213" t="s">
        <v>176</v>
      </c>
      <c r="C70" s="212">
        <v>23000000</v>
      </c>
      <c r="D70" s="212">
        <v>0</v>
      </c>
      <c r="E70" s="212">
        <f t="shared" si="1"/>
        <v>23000000</v>
      </c>
      <c r="F70" s="212">
        <v>4713108.05</v>
      </c>
      <c r="G70" s="212">
        <v>4713108.05</v>
      </c>
      <c r="H70" s="212">
        <f t="shared" si="2"/>
        <v>18286891.95</v>
      </c>
    </row>
    <row r="71" spans="2:8" ht="12.75">
      <c r="B71" s="213" t="s">
        <v>177</v>
      </c>
      <c r="C71" s="212">
        <v>12000000</v>
      </c>
      <c r="D71" s="212">
        <v>0</v>
      </c>
      <c r="E71" s="212">
        <f t="shared" si="1"/>
        <v>12000000</v>
      </c>
      <c r="F71" s="212">
        <v>2872874.01</v>
      </c>
      <c r="G71" s="212">
        <v>2872874.01</v>
      </c>
      <c r="H71" s="212">
        <f t="shared" si="2"/>
        <v>9127125.99</v>
      </c>
    </row>
    <row r="72" spans="2:8" ht="12.75">
      <c r="B72" s="213" t="s">
        <v>178</v>
      </c>
      <c r="C72" s="212">
        <v>4500000</v>
      </c>
      <c r="D72" s="212">
        <v>6000000</v>
      </c>
      <c r="E72" s="212">
        <f t="shared" si="1"/>
        <v>10500000</v>
      </c>
      <c r="F72" s="212">
        <v>5286255</v>
      </c>
      <c r="G72" s="212">
        <v>5286255</v>
      </c>
      <c r="H72" s="212">
        <f t="shared" si="2"/>
        <v>5213745</v>
      </c>
    </row>
    <row r="73" spans="2:8" ht="12.75">
      <c r="B73" s="213" t="s">
        <v>179</v>
      </c>
      <c r="C73" s="212">
        <v>0</v>
      </c>
      <c r="D73" s="212">
        <v>0</v>
      </c>
      <c r="E73" s="212">
        <f t="shared" si="1"/>
        <v>0</v>
      </c>
      <c r="F73" s="212">
        <v>0</v>
      </c>
      <c r="G73" s="212">
        <v>0</v>
      </c>
      <c r="H73" s="212">
        <f t="shared" si="2"/>
        <v>0</v>
      </c>
    </row>
    <row r="74" spans="2:8" ht="12.75">
      <c r="B74" s="213" t="s">
        <v>180</v>
      </c>
      <c r="C74" s="212">
        <v>0</v>
      </c>
      <c r="D74" s="212">
        <v>0</v>
      </c>
      <c r="E74" s="212">
        <f>C74+D74</f>
        <v>0</v>
      </c>
      <c r="F74" s="212">
        <v>0</v>
      </c>
      <c r="G74" s="212">
        <v>0</v>
      </c>
      <c r="H74" s="212">
        <f>E74-F74</f>
        <v>0</v>
      </c>
    </row>
    <row r="75" spans="2:8" ht="12.75">
      <c r="B75" s="213" t="s">
        <v>181</v>
      </c>
      <c r="C75" s="212">
        <v>0</v>
      </c>
      <c r="D75" s="212">
        <v>0</v>
      </c>
      <c r="E75" s="212">
        <f>C75+D75</f>
        <v>0</v>
      </c>
      <c r="F75" s="212">
        <v>0</v>
      </c>
      <c r="G75" s="212">
        <v>0</v>
      </c>
      <c r="H75" s="212">
        <f>E75-F75</f>
        <v>0</v>
      </c>
    </row>
    <row r="76" spans="2:8" ht="12.75">
      <c r="B76" s="213" t="s">
        <v>182</v>
      </c>
      <c r="C76" s="212">
        <v>0</v>
      </c>
      <c r="D76" s="212">
        <v>0</v>
      </c>
      <c r="E76" s="212">
        <f>C76+D76</f>
        <v>0</v>
      </c>
      <c r="F76" s="212">
        <v>0</v>
      </c>
      <c r="G76" s="212">
        <v>0</v>
      </c>
      <c r="H76" s="212">
        <f>E76-F76</f>
        <v>0</v>
      </c>
    </row>
    <row r="77" spans="2:8" ht="12.75">
      <c r="B77" s="213" t="s">
        <v>183</v>
      </c>
      <c r="C77" s="212">
        <v>0</v>
      </c>
      <c r="D77" s="212">
        <v>0</v>
      </c>
      <c r="E77" s="212">
        <f>C77+D77</f>
        <v>0</v>
      </c>
      <c r="F77" s="212">
        <v>0</v>
      </c>
      <c r="G77" s="212">
        <v>0</v>
      </c>
      <c r="H77" s="212">
        <f>E77-F77</f>
        <v>0</v>
      </c>
    </row>
    <row r="78" spans="2:8" ht="12.75">
      <c r="B78" s="213" t="s">
        <v>184</v>
      </c>
      <c r="C78" s="212">
        <v>0</v>
      </c>
      <c r="D78" s="212">
        <v>0</v>
      </c>
      <c r="E78" s="212">
        <f>C78+D78</f>
        <v>0</v>
      </c>
      <c r="F78" s="212">
        <v>0</v>
      </c>
      <c r="G78" s="212">
        <v>0</v>
      </c>
      <c r="H78" s="212">
        <f>E78-F78</f>
        <v>0</v>
      </c>
    </row>
    <row r="79" spans="2:8" s="191" customFormat="1" ht="12.75">
      <c r="B79" s="214" t="s">
        <v>185</v>
      </c>
      <c r="C79" s="215">
        <f aca="true" t="shared" si="3" ref="C79:H79">SUM(C80:C148)</f>
        <v>412123237.5</v>
      </c>
      <c r="D79" s="215">
        <f t="shared" si="3"/>
        <v>4673287.789999999</v>
      </c>
      <c r="E79" s="215">
        <f t="shared" si="3"/>
        <v>416796525.29</v>
      </c>
      <c r="F79" s="215">
        <f t="shared" si="3"/>
        <v>70797699.07000001</v>
      </c>
      <c r="G79" s="215">
        <f t="shared" si="3"/>
        <v>69533393.82000001</v>
      </c>
      <c r="H79" s="215">
        <f t="shared" si="3"/>
        <v>345998826.21999997</v>
      </c>
    </row>
    <row r="80" spans="2:8" ht="12.75">
      <c r="B80" s="209" t="s">
        <v>116</v>
      </c>
      <c r="C80" s="210">
        <v>0</v>
      </c>
      <c r="D80" s="210">
        <v>0</v>
      </c>
      <c r="E80" s="210">
        <f aca="true" t="shared" si="4" ref="E80:E143">C80+D80</f>
        <v>0</v>
      </c>
      <c r="F80" s="210">
        <v>0</v>
      </c>
      <c r="G80" s="210">
        <v>0</v>
      </c>
      <c r="H80" s="211">
        <f aca="true" t="shared" si="5" ref="H80:H143">E80-F80</f>
        <v>0</v>
      </c>
    </row>
    <row r="81" spans="2:8" ht="12.75">
      <c r="B81" s="209" t="s">
        <v>117</v>
      </c>
      <c r="C81" s="210">
        <v>0</v>
      </c>
      <c r="D81" s="210">
        <v>0</v>
      </c>
      <c r="E81" s="210">
        <f t="shared" si="4"/>
        <v>0</v>
      </c>
      <c r="F81" s="210">
        <v>0</v>
      </c>
      <c r="G81" s="210">
        <v>0</v>
      </c>
      <c r="H81" s="211">
        <f t="shared" si="5"/>
        <v>0</v>
      </c>
    </row>
    <row r="82" spans="2:8" ht="12.75">
      <c r="B82" s="209" t="s">
        <v>118</v>
      </c>
      <c r="C82" s="210">
        <v>0</v>
      </c>
      <c r="D82" s="210">
        <v>0</v>
      </c>
      <c r="E82" s="210">
        <f t="shared" si="4"/>
        <v>0</v>
      </c>
      <c r="F82" s="210">
        <v>0</v>
      </c>
      <c r="G82" s="210">
        <v>0</v>
      </c>
      <c r="H82" s="211">
        <f t="shared" si="5"/>
        <v>0</v>
      </c>
    </row>
    <row r="83" spans="2:8" ht="12.75">
      <c r="B83" s="209" t="s">
        <v>119</v>
      </c>
      <c r="C83" s="210">
        <v>0</v>
      </c>
      <c r="D83" s="210">
        <v>0</v>
      </c>
      <c r="E83" s="210">
        <f t="shared" si="4"/>
        <v>0</v>
      </c>
      <c r="F83" s="210">
        <v>0</v>
      </c>
      <c r="G83" s="210">
        <v>0</v>
      </c>
      <c r="H83" s="211">
        <f t="shared" si="5"/>
        <v>0</v>
      </c>
    </row>
    <row r="84" spans="2:8" ht="12.75">
      <c r="B84" s="209" t="s">
        <v>120</v>
      </c>
      <c r="C84" s="212">
        <v>0</v>
      </c>
      <c r="D84" s="212">
        <v>0</v>
      </c>
      <c r="E84" s="212">
        <f t="shared" si="4"/>
        <v>0</v>
      </c>
      <c r="F84" s="212">
        <v>0</v>
      </c>
      <c r="G84" s="212">
        <v>0</v>
      </c>
      <c r="H84" s="211">
        <f t="shared" si="5"/>
        <v>0</v>
      </c>
    </row>
    <row r="85" spans="2:8" ht="12.75">
      <c r="B85" s="209" t="s">
        <v>121</v>
      </c>
      <c r="C85" s="212">
        <v>0</v>
      </c>
      <c r="D85" s="212">
        <v>0</v>
      </c>
      <c r="E85" s="212">
        <f t="shared" si="4"/>
        <v>0</v>
      </c>
      <c r="F85" s="212">
        <v>0</v>
      </c>
      <c r="G85" s="212">
        <v>0</v>
      </c>
      <c r="H85" s="211">
        <f t="shared" si="5"/>
        <v>0</v>
      </c>
    </row>
    <row r="86" spans="2:8" ht="12.75">
      <c r="B86" s="209" t="s">
        <v>122</v>
      </c>
      <c r="C86" s="212">
        <v>0</v>
      </c>
      <c r="D86" s="212">
        <v>0</v>
      </c>
      <c r="E86" s="212">
        <f t="shared" si="4"/>
        <v>0</v>
      </c>
      <c r="F86" s="212">
        <v>0</v>
      </c>
      <c r="G86" s="212">
        <v>0</v>
      </c>
      <c r="H86" s="211">
        <f t="shared" si="5"/>
        <v>0</v>
      </c>
    </row>
    <row r="87" spans="2:8" ht="12.75">
      <c r="B87" s="209" t="s">
        <v>123</v>
      </c>
      <c r="C87" s="212">
        <v>0</v>
      </c>
      <c r="D87" s="212">
        <v>0</v>
      </c>
      <c r="E87" s="212">
        <f t="shared" si="4"/>
        <v>0</v>
      </c>
      <c r="F87" s="212">
        <v>0</v>
      </c>
      <c r="G87" s="212">
        <v>0</v>
      </c>
      <c r="H87" s="211">
        <f t="shared" si="5"/>
        <v>0</v>
      </c>
    </row>
    <row r="88" spans="2:8" ht="12.75">
      <c r="B88" s="213" t="s">
        <v>124</v>
      </c>
      <c r="C88" s="212">
        <v>0</v>
      </c>
      <c r="D88" s="212">
        <v>0</v>
      </c>
      <c r="E88" s="212">
        <f t="shared" si="4"/>
        <v>0</v>
      </c>
      <c r="F88" s="212">
        <v>0</v>
      </c>
      <c r="G88" s="212">
        <v>0</v>
      </c>
      <c r="H88" s="211">
        <f t="shared" si="5"/>
        <v>0</v>
      </c>
    </row>
    <row r="89" spans="2:8" ht="12.75">
      <c r="B89" s="213" t="s">
        <v>125</v>
      </c>
      <c r="C89" s="212">
        <v>0</v>
      </c>
      <c r="D89" s="212">
        <v>0</v>
      </c>
      <c r="E89" s="212">
        <f t="shared" si="4"/>
        <v>0</v>
      </c>
      <c r="F89" s="212">
        <v>0</v>
      </c>
      <c r="G89" s="212">
        <v>0</v>
      </c>
      <c r="H89" s="211">
        <f t="shared" si="5"/>
        <v>0</v>
      </c>
    </row>
    <row r="90" spans="2:8" ht="12.75">
      <c r="B90" s="213" t="s">
        <v>126</v>
      </c>
      <c r="C90" s="212">
        <v>0</v>
      </c>
      <c r="D90" s="212">
        <v>0</v>
      </c>
      <c r="E90" s="212">
        <f t="shared" si="4"/>
        <v>0</v>
      </c>
      <c r="F90" s="212">
        <v>0</v>
      </c>
      <c r="G90" s="212">
        <v>0</v>
      </c>
      <c r="H90" s="211">
        <f t="shared" si="5"/>
        <v>0</v>
      </c>
    </row>
    <row r="91" spans="2:8" ht="12.75">
      <c r="B91" s="213" t="s">
        <v>127</v>
      </c>
      <c r="C91" s="212">
        <v>0</v>
      </c>
      <c r="D91" s="212">
        <v>0</v>
      </c>
      <c r="E91" s="212">
        <f t="shared" si="4"/>
        <v>0</v>
      </c>
      <c r="F91" s="212">
        <v>0</v>
      </c>
      <c r="G91" s="212">
        <v>0</v>
      </c>
      <c r="H91" s="211">
        <f t="shared" si="5"/>
        <v>0</v>
      </c>
    </row>
    <row r="92" spans="2:8" ht="12.75">
      <c r="B92" s="213" t="s">
        <v>128</v>
      </c>
      <c r="C92" s="212">
        <v>0</v>
      </c>
      <c r="D92" s="212">
        <v>0</v>
      </c>
      <c r="E92" s="212">
        <f t="shared" si="4"/>
        <v>0</v>
      </c>
      <c r="F92" s="212">
        <v>0</v>
      </c>
      <c r="G92" s="212">
        <v>0</v>
      </c>
      <c r="H92" s="211">
        <f t="shared" si="5"/>
        <v>0</v>
      </c>
    </row>
    <row r="93" spans="2:8" ht="12.75">
      <c r="B93" s="213" t="s">
        <v>129</v>
      </c>
      <c r="C93" s="212">
        <v>0</v>
      </c>
      <c r="D93" s="212">
        <v>0</v>
      </c>
      <c r="E93" s="212">
        <f t="shared" si="4"/>
        <v>0</v>
      </c>
      <c r="F93" s="212">
        <v>0</v>
      </c>
      <c r="G93" s="212">
        <v>0</v>
      </c>
      <c r="H93" s="211">
        <f t="shared" si="5"/>
        <v>0</v>
      </c>
    </row>
    <row r="94" spans="2:8" ht="12.75">
      <c r="B94" s="213" t="s">
        <v>130</v>
      </c>
      <c r="C94" s="212">
        <v>0</v>
      </c>
      <c r="D94" s="212">
        <v>0</v>
      </c>
      <c r="E94" s="212">
        <f t="shared" si="4"/>
        <v>0</v>
      </c>
      <c r="F94" s="212">
        <v>0</v>
      </c>
      <c r="G94" s="212">
        <v>0</v>
      </c>
      <c r="H94" s="211">
        <f t="shared" si="5"/>
        <v>0</v>
      </c>
    </row>
    <row r="95" spans="2:8" ht="12.75">
      <c r="B95" s="213" t="s">
        <v>131</v>
      </c>
      <c r="C95" s="212">
        <v>1</v>
      </c>
      <c r="D95" s="212">
        <v>0</v>
      </c>
      <c r="E95" s="212">
        <f t="shared" si="4"/>
        <v>1</v>
      </c>
      <c r="F95" s="212">
        <v>0</v>
      </c>
      <c r="G95" s="212">
        <v>0</v>
      </c>
      <c r="H95" s="211">
        <f t="shared" si="5"/>
        <v>1</v>
      </c>
    </row>
    <row r="96" spans="2:8" ht="12.75">
      <c r="B96" s="213" t="s">
        <v>132</v>
      </c>
      <c r="C96" s="212">
        <v>0</v>
      </c>
      <c r="D96" s="212">
        <v>0</v>
      </c>
      <c r="E96" s="212">
        <f t="shared" si="4"/>
        <v>0</v>
      </c>
      <c r="F96" s="212">
        <v>0</v>
      </c>
      <c r="G96" s="212">
        <v>0</v>
      </c>
      <c r="H96" s="211">
        <f t="shared" si="5"/>
        <v>0</v>
      </c>
    </row>
    <row r="97" spans="2:8" ht="12.75">
      <c r="B97" s="213" t="s">
        <v>133</v>
      </c>
      <c r="C97" s="212">
        <v>0</v>
      </c>
      <c r="D97" s="212">
        <v>0</v>
      </c>
      <c r="E97" s="212">
        <f t="shared" si="4"/>
        <v>0</v>
      </c>
      <c r="F97" s="212">
        <v>0</v>
      </c>
      <c r="G97" s="212">
        <v>0</v>
      </c>
      <c r="H97" s="211">
        <f t="shared" si="5"/>
        <v>0</v>
      </c>
    </row>
    <row r="98" spans="2:8" ht="12.75">
      <c r="B98" s="213" t="s">
        <v>134</v>
      </c>
      <c r="C98" s="212">
        <v>0</v>
      </c>
      <c r="D98" s="212">
        <v>0</v>
      </c>
      <c r="E98" s="212">
        <f t="shared" si="4"/>
        <v>0</v>
      </c>
      <c r="F98" s="212">
        <v>0</v>
      </c>
      <c r="G98" s="212">
        <v>0</v>
      </c>
      <c r="H98" s="211">
        <f t="shared" si="5"/>
        <v>0</v>
      </c>
    </row>
    <row r="99" spans="2:8" ht="12.75">
      <c r="B99" s="213" t="s">
        <v>135</v>
      </c>
      <c r="C99" s="212">
        <v>0</v>
      </c>
      <c r="D99" s="212">
        <v>0</v>
      </c>
      <c r="E99" s="212">
        <f t="shared" si="4"/>
        <v>0</v>
      </c>
      <c r="F99" s="212">
        <v>0</v>
      </c>
      <c r="G99" s="212">
        <v>0</v>
      </c>
      <c r="H99" s="211">
        <f t="shared" si="5"/>
        <v>0</v>
      </c>
    </row>
    <row r="100" spans="2:8" ht="12.75">
      <c r="B100" s="213" t="s">
        <v>136</v>
      </c>
      <c r="C100" s="212">
        <v>0</v>
      </c>
      <c r="D100" s="212">
        <v>0</v>
      </c>
      <c r="E100" s="212">
        <f t="shared" si="4"/>
        <v>0</v>
      </c>
      <c r="F100" s="212">
        <v>0</v>
      </c>
      <c r="G100" s="212">
        <v>0</v>
      </c>
      <c r="H100" s="211">
        <f t="shared" si="5"/>
        <v>0</v>
      </c>
    </row>
    <row r="101" spans="2:8" ht="12.75">
      <c r="B101" s="213" t="s">
        <v>137</v>
      </c>
      <c r="C101" s="212">
        <v>0</v>
      </c>
      <c r="D101" s="212">
        <v>0</v>
      </c>
      <c r="E101" s="212">
        <f t="shared" si="4"/>
        <v>0</v>
      </c>
      <c r="F101" s="212">
        <v>0</v>
      </c>
      <c r="G101" s="212">
        <v>0</v>
      </c>
      <c r="H101" s="211">
        <f t="shared" si="5"/>
        <v>0</v>
      </c>
    </row>
    <row r="102" spans="2:8" ht="12.75">
      <c r="B102" s="213" t="s">
        <v>138</v>
      </c>
      <c r="C102" s="212">
        <v>0</v>
      </c>
      <c r="D102" s="212">
        <v>0</v>
      </c>
      <c r="E102" s="212">
        <f t="shared" si="4"/>
        <v>0</v>
      </c>
      <c r="F102" s="212">
        <v>0</v>
      </c>
      <c r="G102" s="212">
        <v>0</v>
      </c>
      <c r="H102" s="211">
        <f t="shared" si="5"/>
        <v>0</v>
      </c>
    </row>
    <row r="103" spans="2:8" ht="12.75">
      <c r="B103" s="213" t="s">
        <v>139</v>
      </c>
      <c r="C103" s="212">
        <v>0</v>
      </c>
      <c r="D103" s="212">
        <v>0</v>
      </c>
      <c r="E103" s="212">
        <f t="shared" si="4"/>
        <v>0</v>
      </c>
      <c r="F103" s="212">
        <v>0</v>
      </c>
      <c r="G103" s="212">
        <v>0</v>
      </c>
      <c r="H103" s="211">
        <f t="shared" si="5"/>
        <v>0</v>
      </c>
    </row>
    <row r="104" spans="2:8" ht="12.75">
      <c r="B104" s="213" t="s">
        <v>140</v>
      </c>
      <c r="C104" s="212">
        <v>0</v>
      </c>
      <c r="D104" s="212">
        <v>0</v>
      </c>
      <c r="E104" s="212">
        <f t="shared" si="4"/>
        <v>0</v>
      </c>
      <c r="F104" s="212">
        <v>0</v>
      </c>
      <c r="G104" s="212">
        <v>0</v>
      </c>
      <c r="H104" s="211">
        <f t="shared" si="5"/>
        <v>0</v>
      </c>
    </row>
    <row r="105" spans="2:8" ht="12.75">
      <c r="B105" s="213" t="s">
        <v>141</v>
      </c>
      <c r="C105" s="212">
        <v>0</v>
      </c>
      <c r="D105" s="212">
        <v>0</v>
      </c>
      <c r="E105" s="212">
        <f t="shared" si="4"/>
        <v>0</v>
      </c>
      <c r="F105" s="212">
        <v>0</v>
      </c>
      <c r="G105" s="212">
        <v>0</v>
      </c>
      <c r="H105" s="211">
        <f t="shared" si="5"/>
        <v>0</v>
      </c>
    </row>
    <row r="106" spans="2:8" ht="12.75">
      <c r="B106" s="213" t="s">
        <v>142</v>
      </c>
      <c r="C106" s="212">
        <v>0</v>
      </c>
      <c r="D106" s="212">
        <v>0</v>
      </c>
      <c r="E106" s="212">
        <f t="shared" si="4"/>
        <v>0</v>
      </c>
      <c r="F106" s="212">
        <v>0</v>
      </c>
      <c r="G106" s="212">
        <v>0</v>
      </c>
      <c r="H106" s="211">
        <f t="shared" si="5"/>
        <v>0</v>
      </c>
    </row>
    <row r="107" spans="2:8" ht="12.75">
      <c r="B107" s="213" t="s">
        <v>143</v>
      </c>
      <c r="C107" s="212">
        <v>0</v>
      </c>
      <c r="D107" s="212">
        <v>0</v>
      </c>
      <c r="E107" s="212">
        <f t="shared" si="4"/>
        <v>0</v>
      </c>
      <c r="F107" s="212">
        <v>0</v>
      </c>
      <c r="G107" s="212">
        <v>0</v>
      </c>
      <c r="H107" s="211">
        <f t="shared" si="5"/>
        <v>0</v>
      </c>
    </row>
    <row r="108" spans="2:8" ht="12.75">
      <c r="B108" s="213" t="s">
        <v>144</v>
      </c>
      <c r="C108" s="212">
        <v>0</v>
      </c>
      <c r="D108" s="212">
        <v>0</v>
      </c>
      <c r="E108" s="212">
        <f t="shared" si="4"/>
        <v>0</v>
      </c>
      <c r="F108" s="212">
        <v>0</v>
      </c>
      <c r="G108" s="212">
        <v>0</v>
      </c>
      <c r="H108" s="211">
        <f t="shared" si="5"/>
        <v>0</v>
      </c>
    </row>
    <row r="109" spans="2:8" ht="12.75">
      <c r="B109" s="213" t="s">
        <v>145</v>
      </c>
      <c r="C109" s="212">
        <v>0</v>
      </c>
      <c r="D109" s="212">
        <v>0</v>
      </c>
      <c r="E109" s="212">
        <f t="shared" si="4"/>
        <v>0</v>
      </c>
      <c r="F109" s="212">
        <v>0</v>
      </c>
      <c r="G109" s="212">
        <v>0</v>
      </c>
      <c r="H109" s="211">
        <f t="shared" si="5"/>
        <v>0</v>
      </c>
    </row>
    <row r="110" spans="2:8" ht="12.75">
      <c r="B110" s="213" t="s">
        <v>146</v>
      </c>
      <c r="C110" s="212">
        <v>0</v>
      </c>
      <c r="D110" s="212">
        <v>0</v>
      </c>
      <c r="E110" s="212">
        <f t="shared" si="4"/>
        <v>0</v>
      </c>
      <c r="F110" s="212">
        <v>0</v>
      </c>
      <c r="G110" s="212">
        <v>0</v>
      </c>
      <c r="H110" s="211">
        <f t="shared" si="5"/>
        <v>0</v>
      </c>
    </row>
    <row r="111" spans="2:8" ht="12.75">
      <c r="B111" s="213" t="s">
        <v>147</v>
      </c>
      <c r="C111" s="212">
        <v>0</v>
      </c>
      <c r="D111" s="212">
        <v>0</v>
      </c>
      <c r="E111" s="212">
        <f t="shared" si="4"/>
        <v>0</v>
      </c>
      <c r="F111" s="212">
        <v>0</v>
      </c>
      <c r="G111" s="212">
        <v>0</v>
      </c>
      <c r="H111" s="211">
        <f t="shared" si="5"/>
        <v>0</v>
      </c>
    </row>
    <row r="112" spans="2:8" ht="12.75">
      <c r="B112" s="213" t="s">
        <v>148</v>
      </c>
      <c r="C112" s="212">
        <v>0</v>
      </c>
      <c r="D112" s="212">
        <v>0</v>
      </c>
      <c r="E112" s="212">
        <f t="shared" si="4"/>
        <v>0</v>
      </c>
      <c r="F112" s="212">
        <v>0</v>
      </c>
      <c r="G112" s="212">
        <v>0</v>
      </c>
      <c r="H112" s="211">
        <f t="shared" si="5"/>
        <v>0</v>
      </c>
    </row>
    <row r="113" spans="2:8" ht="12.75">
      <c r="B113" s="213" t="s">
        <v>149</v>
      </c>
      <c r="C113" s="212">
        <v>0</v>
      </c>
      <c r="D113" s="212">
        <v>0</v>
      </c>
      <c r="E113" s="212">
        <f t="shared" si="4"/>
        <v>0</v>
      </c>
      <c r="F113" s="212">
        <v>0</v>
      </c>
      <c r="G113" s="212">
        <v>0</v>
      </c>
      <c r="H113" s="211">
        <f t="shared" si="5"/>
        <v>0</v>
      </c>
    </row>
    <row r="114" spans="2:8" ht="12.75">
      <c r="B114" s="213" t="s">
        <v>150</v>
      </c>
      <c r="C114" s="212">
        <v>0</v>
      </c>
      <c r="D114" s="212">
        <v>0</v>
      </c>
      <c r="E114" s="212">
        <f t="shared" si="4"/>
        <v>0</v>
      </c>
      <c r="F114" s="212">
        <v>0</v>
      </c>
      <c r="G114" s="212">
        <v>0</v>
      </c>
      <c r="H114" s="211">
        <f t="shared" si="5"/>
        <v>0</v>
      </c>
    </row>
    <row r="115" spans="2:8" ht="12.75">
      <c r="B115" s="213" t="s">
        <v>151</v>
      </c>
      <c r="C115" s="212">
        <v>0</v>
      </c>
      <c r="D115" s="212">
        <v>0</v>
      </c>
      <c r="E115" s="212">
        <f t="shared" si="4"/>
        <v>0</v>
      </c>
      <c r="F115" s="212">
        <v>0</v>
      </c>
      <c r="G115" s="212">
        <v>0</v>
      </c>
      <c r="H115" s="211">
        <f t="shared" si="5"/>
        <v>0</v>
      </c>
    </row>
    <row r="116" spans="2:8" ht="12.75">
      <c r="B116" s="213" t="s">
        <v>152</v>
      </c>
      <c r="C116" s="212">
        <v>0</v>
      </c>
      <c r="D116" s="212">
        <v>0</v>
      </c>
      <c r="E116" s="212">
        <f t="shared" si="4"/>
        <v>0</v>
      </c>
      <c r="F116" s="212">
        <v>0</v>
      </c>
      <c r="G116" s="212">
        <v>0</v>
      </c>
      <c r="H116" s="211">
        <f t="shared" si="5"/>
        <v>0</v>
      </c>
    </row>
    <row r="117" spans="2:8" ht="12.75">
      <c r="B117" s="213" t="s">
        <v>153</v>
      </c>
      <c r="C117" s="212">
        <v>0</v>
      </c>
      <c r="D117" s="212">
        <v>0</v>
      </c>
      <c r="E117" s="212">
        <f t="shared" si="4"/>
        <v>0</v>
      </c>
      <c r="F117" s="212">
        <v>0</v>
      </c>
      <c r="G117" s="212">
        <v>0</v>
      </c>
      <c r="H117" s="211">
        <f t="shared" si="5"/>
        <v>0</v>
      </c>
    </row>
    <row r="118" spans="2:8" ht="12.75">
      <c r="B118" s="213" t="s">
        <v>154</v>
      </c>
      <c r="C118" s="212">
        <v>0</v>
      </c>
      <c r="D118" s="212">
        <v>0</v>
      </c>
      <c r="E118" s="212">
        <f t="shared" si="4"/>
        <v>0</v>
      </c>
      <c r="F118" s="212">
        <v>0</v>
      </c>
      <c r="G118" s="212">
        <v>0</v>
      </c>
      <c r="H118" s="211">
        <f t="shared" si="5"/>
        <v>0</v>
      </c>
    </row>
    <row r="119" spans="2:8" ht="12.75">
      <c r="B119" s="213" t="s">
        <v>155</v>
      </c>
      <c r="C119" s="212">
        <v>0</v>
      </c>
      <c r="D119" s="212">
        <v>0</v>
      </c>
      <c r="E119" s="212">
        <f t="shared" si="4"/>
        <v>0</v>
      </c>
      <c r="F119" s="212">
        <v>0</v>
      </c>
      <c r="G119" s="212">
        <v>0</v>
      </c>
      <c r="H119" s="211">
        <f t="shared" si="5"/>
        <v>0</v>
      </c>
    </row>
    <row r="120" spans="2:8" ht="12.75">
      <c r="B120" s="213" t="s">
        <v>156</v>
      </c>
      <c r="C120" s="212">
        <v>0</v>
      </c>
      <c r="D120" s="212">
        <v>0</v>
      </c>
      <c r="E120" s="212">
        <f t="shared" si="4"/>
        <v>0</v>
      </c>
      <c r="F120" s="212">
        <v>0</v>
      </c>
      <c r="G120" s="212">
        <v>0</v>
      </c>
      <c r="H120" s="211">
        <f t="shared" si="5"/>
        <v>0</v>
      </c>
    </row>
    <row r="121" spans="2:8" ht="12.75">
      <c r="B121" s="213" t="s">
        <v>157</v>
      </c>
      <c r="C121" s="212">
        <v>0</v>
      </c>
      <c r="D121" s="212">
        <v>0</v>
      </c>
      <c r="E121" s="212">
        <f t="shared" si="4"/>
        <v>0</v>
      </c>
      <c r="F121" s="212">
        <v>0</v>
      </c>
      <c r="G121" s="212">
        <v>0</v>
      </c>
      <c r="H121" s="211">
        <f t="shared" si="5"/>
        <v>0</v>
      </c>
    </row>
    <row r="122" spans="2:8" ht="12.75">
      <c r="B122" s="213" t="s">
        <v>158</v>
      </c>
      <c r="C122" s="212">
        <v>0</v>
      </c>
      <c r="D122" s="212">
        <v>0</v>
      </c>
      <c r="E122" s="212">
        <f t="shared" si="4"/>
        <v>0</v>
      </c>
      <c r="F122" s="212">
        <v>0</v>
      </c>
      <c r="G122" s="212">
        <v>0</v>
      </c>
      <c r="H122" s="211">
        <f t="shared" si="5"/>
        <v>0</v>
      </c>
    </row>
    <row r="123" spans="2:8" ht="12.75">
      <c r="B123" s="213" t="s">
        <v>159</v>
      </c>
      <c r="C123" s="212">
        <v>0</v>
      </c>
      <c r="D123" s="212">
        <v>0</v>
      </c>
      <c r="E123" s="212">
        <f t="shared" si="4"/>
        <v>0</v>
      </c>
      <c r="F123" s="212">
        <v>0</v>
      </c>
      <c r="G123" s="212">
        <v>0</v>
      </c>
      <c r="H123" s="211">
        <f t="shared" si="5"/>
        <v>0</v>
      </c>
    </row>
    <row r="124" spans="2:8" ht="12.75">
      <c r="B124" s="213" t="s">
        <v>160</v>
      </c>
      <c r="C124" s="212">
        <v>0</v>
      </c>
      <c r="D124" s="212">
        <v>0</v>
      </c>
      <c r="E124" s="212">
        <f t="shared" si="4"/>
        <v>0</v>
      </c>
      <c r="F124" s="212">
        <v>0</v>
      </c>
      <c r="G124" s="212">
        <v>0</v>
      </c>
      <c r="H124" s="211">
        <f t="shared" si="5"/>
        <v>0</v>
      </c>
    </row>
    <row r="125" spans="2:8" ht="12.75">
      <c r="B125" s="213" t="s">
        <v>161</v>
      </c>
      <c r="C125" s="212">
        <v>0</v>
      </c>
      <c r="D125" s="212">
        <v>0</v>
      </c>
      <c r="E125" s="212">
        <f t="shared" si="4"/>
        <v>0</v>
      </c>
      <c r="F125" s="212">
        <v>0</v>
      </c>
      <c r="G125" s="212">
        <v>0</v>
      </c>
      <c r="H125" s="211">
        <f t="shared" si="5"/>
        <v>0</v>
      </c>
    </row>
    <row r="126" spans="2:8" ht="25.5">
      <c r="B126" s="213" t="s">
        <v>162</v>
      </c>
      <c r="C126" s="212">
        <v>0</v>
      </c>
      <c r="D126" s="212">
        <v>0</v>
      </c>
      <c r="E126" s="212">
        <f t="shared" si="4"/>
        <v>0</v>
      </c>
      <c r="F126" s="212">
        <v>0</v>
      </c>
      <c r="G126" s="212">
        <v>0</v>
      </c>
      <c r="H126" s="211">
        <f t="shared" si="5"/>
        <v>0</v>
      </c>
    </row>
    <row r="127" spans="2:8" ht="12.75">
      <c r="B127" s="213" t="s">
        <v>163</v>
      </c>
      <c r="C127" s="212">
        <v>0</v>
      </c>
      <c r="D127" s="212">
        <v>0</v>
      </c>
      <c r="E127" s="212">
        <f t="shared" si="4"/>
        <v>0</v>
      </c>
      <c r="F127" s="212">
        <v>0</v>
      </c>
      <c r="G127" s="212">
        <v>0</v>
      </c>
      <c r="H127" s="211">
        <f t="shared" si="5"/>
        <v>0</v>
      </c>
    </row>
    <row r="128" spans="2:8" ht="12.75">
      <c r="B128" s="213" t="s">
        <v>164</v>
      </c>
      <c r="C128" s="212">
        <v>0</v>
      </c>
      <c r="D128" s="212">
        <v>0</v>
      </c>
      <c r="E128" s="212">
        <f t="shared" si="4"/>
        <v>0</v>
      </c>
      <c r="F128" s="212">
        <v>0</v>
      </c>
      <c r="G128" s="212">
        <v>0</v>
      </c>
      <c r="H128" s="211">
        <f t="shared" si="5"/>
        <v>0</v>
      </c>
    </row>
    <row r="129" spans="2:8" ht="12.75">
      <c r="B129" s="213" t="s">
        <v>165</v>
      </c>
      <c r="C129" s="212">
        <v>0</v>
      </c>
      <c r="D129" s="212">
        <v>0</v>
      </c>
      <c r="E129" s="212">
        <f t="shared" si="4"/>
        <v>0</v>
      </c>
      <c r="F129" s="212">
        <v>0</v>
      </c>
      <c r="G129" s="212">
        <v>0</v>
      </c>
      <c r="H129" s="211">
        <f t="shared" si="5"/>
        <v>0</v>
      </c>
    </row>
    <row r="130" spans="2:8" ht="25.5">
      <c r="B130" s="213" t="s">
        <v>166</v>
      </c>
      <c r="C130" s="212">
        <v>0</v>
      </c>
      <c r="D130" s="212">
        <v>0</v>
      </c>
      <c r="E130" s="212">
        <f t="shared" si="4"/>
        <v>0</v>
      </c>
      <c r="F130" s="212">
        <v>0</v>
      </c>
      <c r="G130" s="212">
        <v>0</v>
      </c>
      <c r="H130" s="211">
        <f t="shared" si="5"/>
        <v>0</v>
      </c>
    </row>
    <row r="131" spans="2:8" ht="12.75">
      <c r="B131" s="213" t="s">
        <v>167</v>
      </c>
      <c r="C131" s="212">
        <v>0</v>
      </c>
      <c r="D131" s="212">
        <v>0</v>
      </c>
      <c r="E131" s="212">
        <f t="shared" si="4"/>
        <v>0</v>
      </c>
      <c r="F131" s="212">
        <v>0</v>
      </c>
      <c r="G131" s="212">
        <v>0</v>
      </c>
      <c r="H131" s="211">
        <f t="shared" si="5"/>
        <v>0</v>
      </c>
    </row>
    <row r="132" spans="2:8" ht="12.75">
      <c r="B132" s="213" t="s">
        <v>168</v>
      </c>
      <c r="C132" s="212">
        <v>0</v>
      </c>
      <c r="D132" s="212">
        <v>0</v>
      </c>
      <c r="E132" s="212">
        <f t="shared" si="4"/>
        <v>0</v>
      </c>
      <c r="F132" s="212">
        <v>0</v>
      </c>
      <c r="G132" s="212">
        <v>0</v>
      </c>
      <c r="H132" s="211">
        <f t="shared" si="5"/>
        <v>0</v>
      </c>
    </row>
    <row r="133" spans="2:8" ht="12.75">
      <c r="B133" s="213" t="s">
        <v>169</v>
      </c>
      <c r="C133" s="212">
        <v>0</v>
      </c>
      <c r="D133" s="212">
        <v>0</v>
      </c>
      <c r="E133" s="212">
        <f t="shared" si="4"/>
        <v>0</v>
      </c>
      <c r="F133" s="212">
        <v>0</v>
      </c>
      <c r="G133" s="212">
        <v>0</v>
      </c>
      <c r="H133" s="211">
        <f t="shared" si="5"/>
        <v>0</v>
      </c>
    </row>
    <row r="134" spans="2:8" ht="12.75">
      <c r="B134" s="213" t="s">
        <v>170</v>
      </c>
      <c r="C134" s="212">
        <v>0</v>
      </c>
      <c r="D134" s="212">
        <v>0</v>
      </c>
      <c r="E134" s="212">
        <f t="shared" si="4"/>
        <v>0</v>
      </c>
      <c r="F134" s="212">
        <v>0</v>
      </c>
      <c r="G134" s="212">
        <v>0</v>
      </c>
      <c r="H134" s="211">
        <f t="shared" si="5"/>
        <v>0</v>
      </c>
    </row>
    <row r="135" spans="2:8" ht="12.75">
      <c r="B135" s="213" t="s">
        <v>171</v>
      </c>
      <c r="C135" s="212">
        <v>0</v>
      </c>
      <c r="D135" s="212">
        <v>0</v>
      </c>
      <c r="E135" s="212">
        <f t="shared" si="4"/>
        <v>0</v>
      </c>
      <c r="F135" s="212">
        <v>0</v>
      </c>
      <c r="G135" s="212">
        <v>0</v>
      </c>
      <c r="H135" s="211">
        <f t="shared" si="5"/>
        <v>0</v>
      </c>
    </row>
    <row r="136" spans="2:8" ht="25.5">
      <c r="B136" s="213" t="s">
        <v>172</v>
      </c>
      <c r="C136" s="212">
        <v>0</v>
      </c>
      <c r="D136" s="212">
        <v>0</v>
      </c>
      <c r="E136" s="212">
        <f t="shared" si="4"/>
        <v>0</v>
      </c>
      <c r="F136" s="212">
        <v>0</v>
      </c>
      <c r="G136" s="212">
        <v>0</v>
      </c>
      <c r="H136" s="211">
        <f t="shared" si="5"/>
        <v>0</v>
      </c>
    </row>
    <row r="137" spans="2:8" ht="12.75">
      <c r="B137" s="213" t="s">
        <v>173</v>
      </c>
      <c r="C137" s="212">
        <v>0</v>
      </c>
      <c r="D137" s="212">
        <v>0</v>
      </c>
      <c r="E137" s="212">
        <f t="shared" si="4"/>
        <v>0</v>
      </c>
      <c r="F137" s="212">
        <v>0</v>
      </c>
      <c r="G137" s="212">
        <v>0</v>
      </c>
      <c r="H137" s="211">
        <f t="shared" si="5"/>
        <v>0</v>
      </c>
    </row>
    <row r="138" spans="2:8" ht="12.75">
      <c r="B138" s="213" t="s">
        <v>174</v>
      </c>
      <c r="C138" s="212">
        <v>0</v>
      </c>
      <c r="D138" s="212">
        <v>0</v>
      </c>
      <c r="E138" s="212">
        <f t="shared" si="4"/>
        <v>0</v>
      </c>
      <c r="F138" s="212">
        <v>0</v>
      </c>
      <c r="G138" s="212">
        <v>0</v>
      </c>
      <c r="H138" s="211">
        <f t="shared" si="5"/>
        <v>0</v>
      </c>
    </row>
    <row r="139" spans="2:8" ht="12.75">
      <c r="B139" s="213" t="s">
        <v>175</v>
      </c>
      <c r="C139" s="212">
        <v>0</v>
      </c>
      <c r="D139" s="212">
        <v>0</v>
      </c>
      <c r="E139" s="212">
        <f t="shared" si="4"/>
        <v>0</v>
      </c>
      <c r="F139" s="212">
        <v>0</v>
      </c>
      <c r="G139" s="212">
        <v>0</v>
      </c>
      <c r="H139" s="211">
        <f t="shared" si="5"/>
        <v>0</v>
      </c>
    </row>
    <row r="140" spans="2:8" ht="12.75">
      <c r="B140" s="213" t="s">
        <v>176</v>
      </c>
      <c r="C140" s="212">
        <v>0</v>
      </c>
      <c r="D140" s="212">
        <v>0</v>
      </c>
      <c r="E140" s="212">
        <f t="shared" si="4"/>
        <v>0</v>
      </c>
      <c r="F140" s="212">
        <v>0</v>
      </c>
      <c r="G140" s="212">
        <v>0</v>
      </c>
      <c r="H140" s="211">
        <f t="shared" si="5"/>
        <v>0</v>
      </c>
    </row>
    <row r="141" spans="2:8" ht="12.75">
      <c r="B141" s="213" t="s">
        <v>177</v>
      </c>
      <c r="C141" s="212">
        <v>0</v>
      </c>
      <c r="D141" s="212">
        <v>0</v>
      </c>
      <c r="E141" s="212">
        <f t="shared" si="4"/>
        <v>0</v>
      </c>
      <c r="F141" s="212">
        <v>0</v>
      </c>
      <c r="G141" s="212">
        <v>0</v>
      </c>
      <c r="H141" s="211">
        <f t="shared" si="5"/>
        <v>0</v>
      </c>
    </row>
    <row r="142" spans="2:8" ht="12.75">
      <c r="B142" s="213" t="s">
        <v>178</v>
      </c>
      <c r="C142" s="212">
        <v>0</v>
      </c>
      <c r="D142" s="212">
        <v>0</v>
      </c>
      <c r="E142" s="212">
        <f t="shared" si="4"/>
        <v>0</v>
      </c>
      <c r="F142" s="212">
        <v>0</v>
      </c>
      <c r="G142" s="212">
        <v>0</v>
      </c>
      <c r="H142" s="211">
        <f t="shared" si="5"/>
        <v>0</v>
      </c>
    </row>
    <row r="143" spans="2:8" ht="12.75">
      <c r="B143" s="213" t="s">
        <v>179</v>
      </c>
      <c r="C143" s="212">
        <v>88692176.68</v>
      </c>
      <c r="D143" s="212">
        <v>-11794265.68</v>
      </c>
      <c r="E143" s="212">
        <f t="shared" si="4"/>
        <v>76897911</v>
      </c>
      <c r="F143" s="212">
        <v>0</v>
      </c>
      <c r="G143" s="212">
        <v>0</v>
      </c>
      <c r="H143" s="211">
        <f t="shared" si="5"/>
        <v>76897911</v>
      </c>
    </row>
    <row r="144" spans="2:8" ht="12.75">
      <c r="B144" s="213" t="s">
        <v>180</v>
      </c>
      <c r="C144" s="212">
        <v>0</v>
      </c>
      <c r="D144" s="212">
        <v>9730067.03</v>
      </c>
      <c r="E144" s="212">
        <f>C144+D144</f>
        <v>9730067.03</v>
      </c>
      <c r="F144" s="212">
        <v>9569748.66</v>
      </c>
      <c r="G144" s="212">
        <v>9569748.66</v>
      </c>
      <c r="H144" s="211">
        <f>E144-F144</f>
        <v>160318.36999999918</v>
      </c>
    </row>
    <row r="145" spans="2:8" ht="12.75">
      <c r="B145" s="213" t="s">
        <v>181</v>
      </c>
      <c r="C145" s="212">
        <v>323431059.82</v>
      </c>
      <c r="D145" s="212">
        <v>-5004411.35</v>
      </c>
      <c r="E145" s="212">
        <f>C145+D145</f>
        <v>318426648.46999997</v>
      </c>
      <c r="F145" s="212">
        <v>49960853.07</v>
      </c>
      <c r="G145" s="212">
        <v>48696547.82</v>
      </c>
      <c r="H145" s="211">
        <f>E145-F145</f>
        <v>268465795.4</v>
      </c>
    </row>
    <row r="146" spans="2:8" ht="12.75">
      <c r="B146" s="213" t="s">
        <v>182</v>
      </c>
      <c r="C146" s="212">
        <v>0</v>
      </c>
      <c r="D146" s="212">
        <v>11267097.79</v>
      </c>
      <c r="E146" s="212">
        <f>C146+D146</f>
        <v>11267097.79</v>
      </c>
      <c r="F146" s="212">
        <v>11267097.34</v>
      </c>
      <c r="G146" s="212">
        <v>11267097.34</v>
      </c>
      <c r="H146" s="211">
        <f>E146-F146</f>
        <v>0.44999999925494194</v>
      </c>
    </row>
    <row r="147" spans="2:8" ht="12.75">
      <c r="B147" s="213" t="s">
        <v>183</v>
      </c>
      <c r="C147" s="212">
        <v>0</v>
      </c>
      <c r="D147" s="212">
        <v>0</v>
      </c>
      <c r="E147" s="212">
        <f>C147+D147</f>
        <v>0</v>
      </c>
      <c r="F147" s="212">
        <v>0</v>
      </c>
      <c r="G147" s="212">
        <v>0</v>
      </c>
      <c r="H147" s="211">
        <f>E147-F147</f>
        <v>0</v>
      </c>
    </row>
    <row r="148" spans="2:8" ht="12.75">
      <c r="B148" s="213" t="s">
        <v>184</v>
      </c>
      <c r="C148" s="212">
        <v>0</v>
      </c>
      <c r="D148" s="212">
        <v>474800</v>
      </c>
      <c r="E148" s="212">
        <f>C148+D148</f>
        <v>474800</v>
      </c>
      <c r="F148" s="212">
        <v>0</v>
      </c>
      <c r="G148" s="212">
        <v>0</v>
      </c>
      <c r="H148" s="211">
        <f>E148-F148</f>
        <v>474800</v>
      </c>
    </row>
    <row r="149" spans="2:8" s="191" customFormat="1" ht="12.75">
      <c r="B149" s="213"/>
      <c r="C149" s="212"/>
      <c r="D149" s="212"/>
      <c r="E149" s="212"/>
      <c r="F149" s="212"/>
      <c r="G149" s="212"/>
      <c r="H149" s="211"/>
    </row>
    <row r="150" spans="2:8" ht="12.75">
      <c r="B150" s="207" t="s">
        <v>186</v>
      </c>
      <c r="C150" s="216">
        <f aca="true" t="shared" si="6" ref="C150:H150">C9+C79</f>
        <v>1554647587.9799998</v>
      </c>
      <c r="D150" s="216">
        <f t="shared" si="6"/>
        <v>85914079.99000001</v>
      </c>
      <c r="E150" s="216">
        <f t="shared" si="6"/>
        <v>1640561667.9700003</v>
      </c>
      <c r="F150" s="216">
        <f t="shared" si="6"/>
        <v>328571805.43999994</v>
      </c>
      <c r="G150" s="216">
        <f t="shared" si="6"/>
        <v>323330124.3399999</v>
      </c>
      <c r="H150" s="216">
        <f t="shared" si="6"/>
        <v>1311989862.5300002</v>
      </c>
    </row>
    <row r="151" spans="2:8" ht="13.5" thickBot="1">
      <c r="B151" s="217"/>
      <c r="C151" s="218"/>
      <c r="D151" s="218"/>
      <c r="E151" s="218"/>
      <c r="F151" s="218"/>
      <c r="G151" s="218"/>
      <c r="H151" s="218"/>
    </row>
    <row r="153" ht="16.5">
      <c r="B153" s="219" t="s">
        <v>187</v>
      </c>
    </row>
    <row r="1502" spans="2:8" ht="12.75">
      <c r="B1502" s="220"/>
      <c r="C1502" s="220"/>
      <c r="D1502" s="220"/>
      <c r="E1502" s="220"/>
      <c r="F1502" s="220"/>
      <c r="G1502" s="220"/>
      <c r="H1502" s="220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31"/>
  <sheetViews>
    <sheetView zoomScalePageLayoutView="0" workbookViewId="0" topLeftCell="A1">
      <selection activeCell="D2" sqref="D2:T2"/>
    </sheetView>
  </sheetViews>
  <sheetFormatPr defaultColWidth="11.421875" defaultRowHeight="15"/>
  <cols>
    <col min="1" max="1" width="2.57421875" style="221" customWidth="1"/>
    <col min="2" max="3" width="1.28515625" style="221" customWidth="1"/>
    <col min="4" max="4" width="2.57421875" style="221" customWidth="1"/>
    <col min="5" max="5" width="3.8515625" style="221" customWidth="1"/>
    <col min="6" max="6" width="1.28515625" style="221" customWidth="1"/>
    <col min="7" max="7" width="19.57421875" style="221" customWidth="1"/>
    <col min="8" max="8" width="7.00390625" style="221" customWidth="1"/>
    <col min="9" max="9" width="18.00390625" style="221" customWidth="1"/>
    <col min="10" max="10" width="16.57421875" style="221" customWidth="1"/>
    <col min="11" max="11" width="15.28125" style="221" customWidth="1"/>
    <col min="12" max="12" width="15.8515625" style="221" customWidth="1"/>
    <col min="13" max="13" width="0.71875" style="221" customWidth="1"/>
    <col min="14" max="14" width="12.28125" style="221" customWidth="1"/>
    <col min="15" max="17" width="1.28515625" style="221" customWidth="1"/>
    <col min="18" max="18" width="0.13671875" style="221" customWidth="1"/>
    <col min="19" max="19" width="0.2890625" style="221" customWidth="1"/>
    <col min="20" max="20" width="4.8515625" style="221" customWidth="1"/>
    <col min="21" max="21" width="2.57421875" style="221" customWidth="1"/>
    <col min="22" max="22" width="1.28515625" style="221" customWidth="1"/>
    <col min="23" max="23" width="2.57421875" style="221" customWidth="1"/>
    <col min="24" max="24" width="5.28125" style="221" customWidth="1"/>
    <col min="25" max="25" width="2.57421875" style="221" customWidth="1"/>
    <col min="26" max="16384" width="11.421875" style="221" customWidth="1"/>
  </cols>
  <sheetData>
    <row r="1" ht="10.5" customHeight="1"/>
    <row r="2" spans="4:20" ht="17.25" customHeight="1">
      <c r="D2" s="222" t="s">
        <v>0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4:20" ht="0.75" customHeight="1">
      <c r="D3" s="222" t="s">
        <v>1</v>
      </c>
      <c r="E3" s="222"/>
      <c r="F3" s="223" t="s">
        <v>188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2" t="s">
        <v>1</v>
      </c>
      <c r="R3" s="222"/>
      <c r="S3" s="222"/>
      <c r="T3" s="222"/>
    </row>
    <row r="4" spans="6:16" ht="0.75" customHeight="1">
      <c r="F4" s="224" t="s">
        <v>1</v>
      </c>
      <c r="G4" s="225" t="s">
        <v>189</v>
      </c>
      <c r="H4" s="225"/>
      <c r="I4" s="225"/>
      <c r="J4" s="225"/>
      <c r="K4" s="225"/>
      <c r="L4" s="225"/>
      <c r="M4" s="225"/>
      <c r="N4" s="225"/>
      <c r="O4" s="225"/>
      <c r="P4" s="224" t="s">
        <v>1</v>
      </c>
    </row>
    <row r="5" spans="7:15" ht="11.25" customHeight="1">
      <c r="G5" s="225"/>
      <c r="H5" s="225"/>
      <c r="I5" s="225"/>
      <c r="J5" s="225"/>
      <c r="K5" s="225"/>
      <c r="L5" s="225"/>
      <c r="M5" s="225"/>
      <c r="N5" s="225"/>
      <c r="O5" s="225"/>
    </row>
    <row r="6" spans="3:23" ht="5.25" customHeight="1">
      <c r="C6" s="226"/>
      <c r="D6" s="226"/>
      <c r="E6" s="226"/>
      <c r="F6" s="226"/>
      <c r="G6" s="226"/>
      <c r="H6" s="225" t="s">
        <v>1</v>
      </c>
      <c r="I6" s="225"/>
      <c r="J6" s="225"/>
      <c r="K6" s="225"/>
      <c r="L6" s="225"/>
      <c r="M6" s="227"/>
      <c r="N6" s="227"/>
      <c r="O6" s="227"/>
      <c r="P6" s="227"/>
      <c r="Q6" s="227"/>
      <c r="R6" s="228"/>
      <c r="S6" s="229"/>
      <c r="T6" s="229"/>
      <c r="U6" s="229"/>
      <c r="V6" s="229"/>
      <c r="W6" s="229"/>
    </row>
    <row r="7" spans="3:23" ht="0.75" customHeight="1">
      <c r="C7" s="226"/>
      <c r="D7" s="226"/>
      <c r="E7" s="226"/>
      <c r="F7" s="226"/>
      <c r="G7" s="226"/>
      <c r="H7" s="230" t="s">
        <v>190</v>
      </c>
      <c r="I7" s="230"/>
      <c r="J7" s="230"/>
      <c r="K7" s="230"/>
      <c r="L7" s="230"/>
      <c r="M7" s="227"/>
      <c r="N7" s="227"/>
      <c r="O7" s="227"/>
      <c r="P7" s="227"/>
      <c r="Q7" s="227"/>
      <c r="R7" s="228"/>
      <c r="S7" s="229"/>
      <c r="T7" s="229"/>
      <c r="U7" s="229"/>
      <c r="V7" s="229"/>
      <c r="W7" s="229"/>
    </row>
    <row r="8" spans="3:23" ht="9.75" customHeight="1">
      <c r="C8" s="226"/>
      <c r="D8" s="226"/>
      <c r="E8" s="226"/>
      <c r="F8" s="226"/>
      <c r="G8" s="226"/>
      <c r="H8" s="230"/>
      <c r="I8" s="230"/>
      <c r="J8" s="230"/>
      <c r="K8" s="230"/>
      <c r="L8" s="230"/>
      <c r="M8" s="227"/>
      <c r="N8" s="227"/>
      <c r="O8" s="227"/>
      <c r="P8" s="227"/>
      <c r="Q8" s="227"/>
      <c r="R8" s="228"/>
      <c r="S8" s="229"/>
      <c r="T8" s="229"/>
      <c r="U8" s="229"/>
      <c r="V8" s="229"/>
      <c r="W8" s="229"/>
    </row>
    <row r="9" spans="3:23" ht="2.25" customHeight="1">
      <c r="C9" s="226"/>
      <c r="D9" s="226"/>
      <c r="E9" s="226"/>
      <c r="F9" s="226"/>
      <c r="G9" s="226"/>
      <c r="H9" s="230"/>
      <c r="I9" s="230"/>
      <c r="J9" s="230"/>
      <c r="K9" s="230"/>
      <c r="L9" s="230"/>
      <c r="M9" s="227"/>
      <c r="N9" s="227"/>
      <c r="O9" s="227"/>
      <c r="P9" s="227"/>
      <c r="Q9" s="227"/>
      <c r="R9" s="228"/>
      <c r="S9" s="229"/>
      <c r="T9" s="229"/>
      <c r="U9" s="229"/>
      <c r="V9" s="229"/>
      <c r="W9" s="229"/>
    </row>
    <row r="10" spans="3:21" ht="2.25" customHeight="1">
      <c r="C10" s="226" t="s">
        <v>1</v>
      </c>
      <c r="D10" s="226"/>
      <c r="E10" s="226"/>
      <c r="F10" s="226"/>
      <c r="G10" s="231" t="s">
        <v>191</v>
      </c>
      <c r="H10" s="231"/>
      <c r="I10" s="231"/>
      <c r="J10" s="231"/>
      <c r="K10" s="231"/>
      <c r="L10" s="231"/>
      <c r="M10" s="231"/>
      <c r="N10" s="231"/>
      <c r="O10" s="231"/>
      <c r="P10" s="227" t="s">
        <v>1</v>
      </c>
      <c r="Q10" s="227"/>
      <c r="R10" s="228"/>
      <c r="S10" s="227"/>
      <c r="T10" s="227"/>
      <c r="U10" s="227"/>
    </row>
    <row r="11" spans="3:21" ht="5.25" customHeight="1">
      <c r="C11" s="226"/>
      <c r="D11" s="226"/>
      <c r="E11" s="226"/>
      <c r="F11" s="226"/>
      <c r="G11" s="231"/>
      <c r="H11" s="231"/>
      <c r="I11" s="231"/>
      <c r="J11" s="231"/>
      <c r="K11" s="231"/>
      <c r="L11" s="231"/>
      <c r="M11" s="231"/>
      <c r="N11" s="231"/>
      <c r="O11" s="231"/>
      <c r="P11" s="227"/>
      <c r="Q11" s="227"/>
      <c r="R11" s="228"/>
      <c r="S11" s="227"/>
      <c r="T11" s="227"/>
      <c r="U11" s="227"/>
    </row>
    <row r="12" spans="3:21" ht="5.25" customHeight="1">
      <c r="C12" s="226"/>
      <c r="D12" s="226"/>
      <c r="E12" s="226"/>
      <c r="F12" s="226"/>
      <c r="G12" s="231"/>
      <c r="H12" s="231"/>
      <c r="I12" s="231"/>
      <c r="J12" s="231"/>
      <c r="K12" s="231"/>
      <c r="L12" s="231"/>
      <c r="M12" s="231"/>
      <c r="N12" s="231"/>
      <c r="O12" s="231"/>
      <c r="P12" s="227"/>
      <c r="Q12" s="227"/>
      <c r="R12" s="228"/>
      <c r="S12" s="227"/>
      <c r="T12" s="227"/>
      <c r="U12" s="227"/>
    </row>
    <row r="13" spans="3:21" ht="1.5" customHeight="1">
      <c r="C13" s="226"/>
      <c r="D13" s="226"/>
      <c r="E13" s="226"/>
      <c r="F13" s="226"/>
      <c r="G13" s="231"/>
      <c r="H13" s="231"/>
      <c r="I13" s="231"/>
      <c r="J13" s="231"/>
      <c r="K13" s="231"/>
      <c r="L13" s="231"/>
      <c r="M13" s="231"/>
      <c r="N13" s="231"/>
      <c r="O13" s="231"/>
      <c r="P13" s="227"/>
      <c r="Q13" s="227"/>
      <c r="R13" s="227" t="s">
        <v>1</v>
      </c>
      <c r="S13" s="227"/>
      <c r="T13" s="227"/>
      <c r="U13" s="227"/>
    </row>
    <row r="14" spans="7:21" ht="2.25" customHeight="1">
      <c r="G14" s="231"/>
      <c r="H14" s="231"/>
      <c r="I14" s="231"/>
      <c r="J14" s="231"/>
      <c r="K14" s="231"/>
      <c r="L14" s="231"/>
      <c r="M14" s="231"/>
      <c r="N14" s="231"/>
      <c r="O14" s="231"/>
      <c r="P14" s="227"/>
      <c r="Q14" s="227"/>
      <c r="R14" s="227"/>
      <c r="S14" s="227"/>
      <c r="T14" s="227"/>
      <c r="U14" s="227"/>
    </row>
    <row r="15" spans="2:24" ht="21" customHeight="1">
      <c r="B15" s="232" t="s">
        <v>39</v>
      </c>
      <c r="C15" s="233"/>
      <c r="D15" s="233"/>
      <c r="E15" s="233"/>
      <c r="F15" s="233"/>
      <c r="G15" s="233"/>
      <c r="H15" s="234"/>
      <c r="I15" s="235" t="s">
        <v>111</v>
      </c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7"/>
    </row>
    <row r="16" spans="2:24" ht="27.75" customHeight="1">
      <c r="B16" s="238"/>
      <c r="C16" s="239"/>
      <c r="D16" s="239"/>
      <c r="E16" s="239"/>
      <c r="F16" s="239"/>
      <c r="G16" s="239"/>
      <c r="H16" s="240"/>
      <c r="I16" s="241" t="s">
        <v>192</v>
      </c>
      <c r="J16" s="241" t="s">
        <v>193</v>
      </c>
      <c r="K16" s="241" t="s">
        <v>42</v>
      </c>
      <c r="L16" s="242" t="s">
        <v>43</v>
      </c>
      <c r="M16" s="243"/>
      <c r="N16" s="242" t="s">
        <v>114</v>
      </c>
      <c r="O16" s="244"/>
      <c r="P16" s="244"/>
      <c r="Q16" s="244"/>
      <c r="R16" s="244"/>
      <c r="S16" s="243"/>
      <c r="T16" s="242" t="s">
        <v>194</v>
      </c>
      <c r="U16" s="244"/>
      <c r="V16" s="244"/>
      <c r="W16" s="244"/>
      <c r="X16" s="243"/>
    </row>
    <row r="17" spans="2:24" ht="14.25" customHeight="1">
      <c r="B17" s="245"/>
      <c r="C17" s="246"/>
      <c r="D17" s="246"/>
      <c r="E17" s="246"/>
      <c r="F17" s="246"/>
      <c r="G17" s="246"/>
      <c r="H17" s="247"/>
      <c r="I17" s="248" t="s">
        <v>195</v>
      </c>
      <c r="J17" s="248" t="s">
        <v>196</v>
      </c>
      <c r="K17" s="248" t="s">
        <v>197</v>
      </c>
      <c r="L17" s="235" t="s">
        <v>198</v>
      </c>
      <c r="M17" s="237"/>
      <c r="N17" s="235" t="s">
        <v>199</v>
      </c>
      <c r="O17" s="236"/>
      <c r="P17" s="236"/>
      <c r="Q17" s="236"/>
      <c r="R17" s="236"/>
      <c r="S17" s="237"/>
      <c r="T17" s="235" t="s">
        <v>200</v>
      </c>
      <c r="U17" s="236"/>
      <c r="V17" s="236"/>
      <c r="W17" s="236"/>
      <c r="X17" s="237"/>
    </row>
    <row r="18" spans="2:24" ht="10.5" customHeight="1">
      <c r="B18" s="249" t="s">
        <v>201</v>
      </c>
      <c r="C18" s="250"/>
      <c r="D18" s="250"/>
      <c r="E18" s="250"/>
      <c r="F18" s="250"/>
      <c r="G18" s="250"/>
      <c r="H18" s="251"/>
      <c r="I18" s="252">
        <v>1154377072.65</v>
      </c>
      <c r="J18" s="252">
        <v>26833495.06</v>
      </c>
      <c r="K18" s="252">
        <v>1181210567.71</v>
      </c>
      <c r="L18" s="253">
        <v>247304177.04</v>
      </c>
      <c r="M18" s="254"/>
      <c r="N18" s="253">
        <v>242495742.25</v>
      </c>
      <c r="O18" s="253"/>
      <c r="P18" s="253"/>
      <c r="Q18" s="253"/>
      <c r="R18" s="253"/>
      <c r="S18" s="254"/>
      <c r="T18" s="253">
        <v>933906390.67</v>
      </c>
      <c r="U18" s="253"/>
      <c r="V18" s="253"/>
      <c r="W18" s="253"/>
      <c r="X18" s="254"/>
    </row>
    <row r="19" spans="2:4" ht="0" customHeight="1" hidden="1">
      <c r="B19" s="250" t="s">
        <v>1</v>
      </c>
      <c r="C19" s="250"/>
      <c r="D19" s="250"/>
    </row>
    <row r="20" spans="2:24" ht="10.5" customHeight="1">
      <c r="B20" s="249" t="s">
        <v>202</v>
      </c>
      <c r="C20" s="250"/>
      <c r="D20" s="250"/>
      <c r="E20" s="250"/>
      <c r="F20" s="250"/>
      <c r="G20" s="250"/>
      <c r="H20" s="251"/>
      <c r="I20" s="252">
        <v>65353163.41</v>
      </c>
      <c r="J20" s="252">
        <v>57329201.08</v>
      </c>
      <c r="K20" s="252">
        <v>122682364.49</v>
      </c>
      <c r="L20" s="253">
        <v>8169940.29</v>
      </c>
      <c r="M20" s="254"/>
      <c r="N20" s="253">
        <v>8147940.29</v>
      </c>
      <c r="O20" s="253"/>
      <c r="P20" s="253"/>
      <c r="Q20" s="253"/>
      <c r="R20" s="253"/>
      <c r="S20" s="254"/>
      <c r="T20" s="253">
        <v>114512424.2</v>
      </c>
      <c r="U20" s="253"/>
      <c r="V20" s="253"/>
      <c r="W20" s="253"/>
      <c r="X20" s="254"/>
    </row>
    <row r="21" spans="2:4" ht="0" customHeight="1" hidden="1">
      <c r="B21" s="250" t="s">
        <v>1</v>
      </c>
      <c r="C21" s="250"/>
      <c r="D21" s="250"/>
    </row>
    <row r="22" spans="2:24" ht="10.5" customHeight="1">
      <c r="B22" s="249" t="s">
        <v>203</v>
      </c>
      <c r="C22" s="250"/>
      <c r="D22" s="250"/>
      <c r="E22" s="250"/>
      <c r="F22" s="250"/>
      <c r="G22" s="250"/>
      <c r="H22" s="251"/>
      <c r="I22" s="252">
        <v>119055000</v>
      </c>
      <c r="J22" s="252">
        <v>1751383.85</v>
      </c>
      <c r="K22" s="252">
        <v>120806383.85</v>
      </c>
      <c r="L22" s="253">
        <v>30217242.42</v>
      </c>
      <c r="M22" s="254"/>
      <c r="N22" s="253">
        <v>30217242.42</v>
      </c>
      <c r="O22" s="253"/>
      <c r="P22" s="253"/>
      <c r="Q22" s="253"/>
      <c r="R22" s="253"/>
      <c r="S22" s="254"/>
      <c r="T22" s="253">
        <v>90589141.43</v>
      </c>
      <c r="U22" s="253"/>
      <c r="V22" s="253"/>
      <c r="W22" s="253"/>
      <c r="X22" s="254"/>
    </row>
    <row r="23" spans="2:4" ht="0" customHeight="1" hidden="1">
      <c r="B23" s="250" t="s">
        <v>1</v>
      </c>
      <c r="C23" s="250"/>
      <c r="D23" s="250"/>
    </row>
    <row r="24" spans="2:24" ht="10.5" customHeight="1">
      <c r="B24" s="249" t="s">
        <v>204</v>
      </c>
      <c r="C24" s="250"/>
      <c r="D24" s="250"/>
      <c r="E24" s="250"/>
      <c r="F24" s="250"/>
      <c r="G24" s="250"/>
      <c r="H24" s="251"/>
      <c r="I24" s="252">
        <v>215862351.92</v>
      </c>
      <c r="J24" s="252">
        <v>0</v>
      </c>
      <c r="K24" s="252">
        <v>215862351.92</v>
      </c>
      <c r="L24" s="253">
        <v>42880445.69</v>
      </c>
      <c r="M24" s="254"/>
      <c r="N24" s="253">
        <v>42469199.38</v>
      </c>
      <c r="O24" s="253"/>
      <c r="P24" s="253"/>
      <c r="Q24" s="253"/>
      <c r="R24" s="253"/>
      <c r="S24" s="254"/>
      <c r="T24" s="253">
        <v>172981906.23</v>
      </c>
      <c r="U24" s="253"/>
      <c r="V24" s="253"/>
      <c r="W24" s="253"/>
      <c r="X24" s="254"/>
    </row>
    <row r="25" spans="2:4" ht="0" customHeight="1" hidden="1">
      <c r="B25" s="250" t="s">
        <v>1</v>
      </c>
      <c r="C25" s="250"/>
      <c r="D25" s="250"/>
    </row>
    <row r="26" spans="2:24" ht="10.5" customHeight="1">
      <c r="B26" s="249" t="s">
        <v>205</v>
      </c>
      <c r="C26" s="250"/>
      <c r="D26" s="250"/>
      <c r="E26" s="250"/>
      <c r="F26" s="250"/>
      <c r="G26" s="250"/>
      <c r="H26" s="251"/>
      <c r="I26" s="252">
        <v>0</v>
      </c>
      <c r="J26" s="252">
        <v>0</v>
      </c>
      <c r="K26" s="252">
        <v>0</v>
      </c>
      <c r="L26" s="253">
        <v>0</v>
      </c>
      <c r="M26" s="254"/>
      <c r="N26" s="253">
        <v>0</v>
      </c>
      <c r="O26" s="253"/>
      <c r="P26" s="253"/>
      <c r="Q26" s="253"/>
      <c r="R26" s="253"/>
      <c r="S26" s="254"/>
      <c r="T26" s="253">
        <v>0</v>
      </c>
      <c r="U26" s="253"/>
      <c r="V26" s="253"/>
      <c r="W26" s="253"/>
      <c r="X26" s="254"/>
    </row>
    <row r="27" spans="2:4" ht="0" customHeight="1" hidden="1">
      <c r="B27" s="250" t="s">
        <v>1</v>
      </c>
      <c r="C27" s="250"/>
      <c r="D27" s="250"/>
    </row>
    <row r="28" spans="2:24" ht="11.25" customHeight="1">
      <c r="B28" s="255" t="s">
        <v>206</v>
      </c>
      <c r="C28" s="256"/>
      <c r="D28" s="256"/>
      <c r="E28" s="256"/>
      <c r="F28" s="256"/>
      <c r="G28" s="256"/>
      <c r="H28" s="257"/>
      <c r="I28" s="258">
        <v>1554647587.98</v>
      </c>
      <c r="J28" s="258">
        <v>85914079.99</v>
      </c>
      <c r="K28" s="258">
        <v>1640561667.97</v>
      </c>
      <c r="L28" s="259">
        <v>328571805.44</v>
      </c>
      <c r="M28" s="260"/>
      <c r="N28" s="259">
        <v>323330124.34</v>
      </c>
      <c r="O28" s="261"/>
      <c r="P28" s="261"/>
      <c r="Q28" s="261"/>
      <c r="R28" s="261"/>
      <c r="S28" s="260"/>
      <c r="T28" s="259">
        <v>1311989862.53</v>
      </c>
      <c r="U28" s="261"/>
      <c r="V28" s="261"/>
      <c r="W28" s="261"/>
      <c r="X28" s="260"/>
    </row>
    <row r="29" spans="2:24" ht="0.75" customHeight="1">
      <c r="B29" s="262"/>
      <c r="C29" s="263"/>
      <c r="D29" s="263"/>
      <c r="E29" s="263"/>
      <c r="F29" s="263"/>
      <c r="G29" s="263"/>
      <c r="H29" s="264"/>
      <c r="I29" s="265"/>
      <c r="J29" s="265"/>
      <c r="K29" s="265"/>
      <c r="L29" s="266"/>
      <c r="M29" s="267"/>
      <c r="N29" s="266"/>
      <c r="O29" s="268"/>
      <c r="P29" s="268"/>
      <c r="Q29" s="268"/>
      <c r="R29" s="268"/>
      <c r="S29" s="267"/>
      <c r="T29" s="266"/>
      <c r="U29" s="268"/>
      <c r="V29" s="268"/>
      <c r="W29" s="268"/>
      <c r="X29" s="267"/>
    </row>
    <row r="30" ht="15" customHeight="1"/>
    <row r="31" spans="3:25" ht="14.25" customHeight="1">
      <c r="C31" s="269" t="s">
        <v>187</v>
      </c>
      <c r="W31" s="270"/>
      <c r="X31" s="270"/>
      <c r="Y31" s="270"/>
    </row>
  </sheetData>
  <sheetProtection/>
  <mergeCells count="58">
    <mergeCell ref="N28:S29"/>
    <mergeCell ref="T28:X29"/>
    <mergeCell ref="W31:Y31"/>
    <mergeCell ref="B27:D27"/>
    <mergeCell ref="B28:H29"/>
    <mergeCell ref="I28:I29"/>
    <mergeCell ref="J28:J29"/>
    <mergeCell ref="K28:K29"/>
    <mergeCell ref="L28:M29"/>
    <mergeCell ref="B24:H24"/>
    <mergeCell ref="L24:M24"/>
    <mergeCell ref="N24:S24"/>
    <mergeCell ref="T24:X24"/>
    <mergeCell ref="B25:D25"/>
    <mergeCell ref="B26:H26"/>
    <mergeCell ref="L26:M26"/>
    <mergeCell ref="N26:S26"/>
    <mergeCell ref="T26:X26"/>
    <mergeCell ref="B21:D21"/>
    <mergeCell ref="B22:H22"/>
    <mergeCell ref="L22:M22"/>
    <mergeCell ref="N22:S22"/>
    <mergeCell ref="T22:X22"/>
    <mergeCell ref="B23:D23"/>
    <mergeCell ref="B18:H18"/>
    <mergeCell ref="L18:M18"/>
    <mergeCell ref="N18:S18"/>
    <mergeCell ref="T18:X18"/>
    <mergeCell ref="B19:D19"/>
    <mergeCell ref="B20:H20"/>
    <mergeCell ref="L20:M20"/>
    <mergeCell ref="N20:S20"/>
    <mergeCell ref="T20:X20"/>
    <mergeCell ref="B15:H17"/>
    <mergeCell ref="I15:X15"/>
    <mergeCell ref="L16:M16"/>
    <mergeCell ref="N16:S16"/>
    <mergeCell ref="T16:X16"/>
    <mergeCell ref="L17:M17"/>
    <mergeCell ref="N17:S17"/>
    <mergeCell ref="T17:X17"/>
    <mergeCell ref="H7:L9"/>
    <mergeCell ref="C10:F10"/>
    <mergeCell ref="G10:O14"/>
    <mergeCell ref="P10:Q14"/>
    <mergeCell ref="S10:U14"/>
    <mergeCell ref="C11:F13"/>
    <mergeCell ref="R13:R14"/>
    <mergeCell ref="D2:T2"/>
    <mergeCell ref="D3:E3"/>
    <mergeCell ref="F3:P3"/>
    <mergeCell ref="Q3:T3"/>
    <mergeCell ref="G4:O5"/>
    <mergeCell ref="C6:G9"/>
    <mergeCell ref="H6:L6"/>
    <mergeCell ref="M6:Q9"/>
    <mergeCell ref="R6:R12"/>
    <mergeCell ref="S6:W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91" customWidth="1"/>
    <col min="2" max="2" width="11.00390625" style="191" customWidth="1"/>
    <col min="3" max="3" width="46.00390625" style="191" customWidth="1"/>
    <col min="4" max="4" width="16.00390625" style="191" customWidth="1"/>
    <col min="5" max="5" width="19.140625" style="191" customWidth="1"/>
    <col min="6" max="6" width="13.57421875" style="191" customWidth="1"/>
    <col min="7" max="7" width="13.140625" style="191" customWidth="1"/>
    <col min="8" max="8" width="14.7109375" style="191" customWidth="1"/>
    <col min="9" max="9" width="15.28125" style="191" bestFit="1" customWidth="1"/>
    <col min="10" max="16384" width="11.00390625" style="191" customWidth="1"/>
  </cols>
  <sheetData>
    <row r="1" ht="13.5" thickBot="1"/>
    <row r="2" spans="2:9" ht="12.75">
      <c r="B2" s="271" t="s">
        <v>34</v>
      </c>
      <c r="C2" s="272"/>
      <c r="D2" s="272"/>
      <c r="E2" s="272"/>
      <c r="F2" s="272"/>
      <c r="G2" s="272"/>
      <c r="H2" s="272"/>
      <c r="I2" s="273"/>
    </row>
    <row r="3" spans="2:9" ht="12.75">
      <c r="B3" s="274" t="s">
        <v>108</v>
      </c>
      <c r="C3" s="275"/>
      <c r="D3" s="275"/>
      <c r="E3" s="275"/>
      <c r="F3" s="275"/>
      <c r="G3" s="275"/>
      <c r="H3" s="275"/>
      <c r="I3" s="276"/>
    </row>
    <row r="4" spans="2:9" ht="12.75">
      <c r="B4" s="274" t="s">
        <v>207</v>
      </c>
      <c r="C4" s="275"/>
      <c r="D4" s="275"/>
      <c r="E4" s="275"/>
      <c r="F4" s="275"/>
      <c r="G4" s="275"/>
      <c r="H4" s="275"/>
      <c r="I4" s="276"/>
    </row>
    <row r="5" spans="2:9" ht="12.75">
      <c r="B5" s="274" t="s">
        <v>36</v>
      </c>
      <c r="C5" s="275"/>
      <c r="D5" s="275"/>
      <c r="E5" s="275"/>
      <c r="F5" s="275"/>
      <c r="G5" s="275"/>
      <c r="H5" s="275"/>
      <c r="I5" s="276"/>
    </row>
    <row r="6" spans="2:9" ht="13.5" thickBot="1">
      <c r="B6" s="277" t="s">
        <v>37</v>
      </c>
      <c r="C6" s="278"/>
      <c r="D6" s="278"/>
      <c r="E6" s="278"/>
      <c r="F6" s="278"/>
      <c r="G6" s="278"/>
      <c r="H6" s="278"/>
      <c r="I6" s="279"/>
    </row>
    <row r="7" spans="2:9" ht="15.75" customHeight="1">
      <c r="B7" s="271" t="s">
        <v>110</v>
      </c>
      <c r="C7" s="280"/>
      <c r="D7" s="271" t="s">
        <v>111</v>
      </c>
      <c r="E7" s="272"/>
      <c r="F7" s="272"/>
      <c r="G7" s="272"/>
      <c r="H7" s="280"/>
      <c r="I7" s="281" t="s">
        <v>112</v>
      </c>
    </row>
    <row r="8" spans="2:9" ht="15" customHeight="1" thickBot="1">
      <c r="B8" s="274"/>
      <c r="C8" s="282"/>
      <c r="D8" s="277"/>
      <c r="E8" s="278"/>
      <c r="F8" s="278"/>
      <c r="G8" s="278"/>
      <c r="H8" s="283"/>
      <c r="I8" s="284"/>
    </row>
    <row r="9" spans="2:9" ht="26.25" thickBot="1">
      <c r="B9" s="277"/>
      <c r="C9" s="283"/>
      <c r="D9" s="285" t="s">
        <v>113</v>
      </c>
      <c r="E9" s="206" t="s">
        <v>208</v>
      </c>
      <c r="F9" s="285" t="s">
        <v>209</v>
      </c>
      <c r="G9" s="285" t="s">
        <v>43</v>
      </c>
      <c r="H9" s="285" t="s">
        <v>210</v>
      </c>
      <c r="I9" s="286"/>
    </row>
    <row r="10" spans="2:9" ht="12.75">
      <c r="B10" s="287" t="s">
        <v>211</v>
      </c>
      <c r="C10" s="288"/>
      <c r="D10" s="289">
        <f aca="true" t="shared" si="0" ref="D10:I10">D11+D19+D29+D39+D49+D59+D72+D76+D63</f>
        <v>1142524350.48</v>
      </c>
      <c r="E10" s="289">
        <f t="shared" si="0"/>
        <v>81240792.2</v>
      </c>
      <c r="F10" s="289">
        <f t="shared" si="0"/>
        <v>1223765142.68</v>
      </c>
      <c r="G10" s="289">
        <f t="shared" si="0"/>
        <v>257774106.37</v>
      </c>
      <c r="H10" s="289">
        <f t="shared" si="0"/>
        <v>253796730.52</v>
      </c>
      <c r="I10" s="289">
        <f t="shared" si="0"/>
        <v>965991036.3100001</v>
      </c>
    </row>
    <row r="11" spans="2:9" ht="12.75">
      <c r="B11" s="290" t="s">
        <v>212</v>
      </c>
      <c r="C11" s="291"/>
      <c r="D11" s="292">
        <f aca="true" t="shared" si="1" ref="D11:I11">SUM(D12:D18)</f>
        <v>714050576.0799999</v>
      </c>
      <c r="E11" s="292">
        <f t="shared" si="1"/>
        <v>1.862645149230957E-09</v>
      </c>
      <c r="F11" s="292">
        <f t="shared" si="1"/>
        <v>714050576.08</v>
      </c>
      <c r="G11" s="292">
        <f t="shared" si="1"/>
        <v>146760085.47</v>
      </c>
      <c r="H11" s="292">
        <f t="shared" si="1"/>
        <v>146356655.63</v>
      </c>
      <c r="I11" s="292">
        <f t="shared" si="1"/>
        <v>567290490.61</v>
      </c>
    </row>
    <row r="12" spans="2:9" ht="12.75">
      <c r="B12" s="293" t="s">
        <v>213</v>
      </c>
      <c r="C12" s="294"/>
      <c r="D12" s="292">
        <v>296093252</v>
      </c>
      <c r="E12" s="211">
        <v>13372621.31</v>
      </c>
      <c r="F12" s="211">
        <f>D12+E12</f>
        <v>309465873.31</v>
      </c>
      <c r="G12" s="211">
        <v>64225141.66</v>
      </c>
      <c r="H12" s="211">
        <v>64064941.18</v>
      </c>
      <c r="I12" s="211">
        <f>F12-G12</f>
        <v>245240731.65</v>
      </c>
    </row>
    <row r="13" spans="2:9" ht="12.75">
      <c r="B13" s="293" t="s">
        <v>214</v>
      </c>
      <c r="C13" s="294"/>
      <c r="D13" s="292">
        <v>33385495.28</v>
      </c>
      <c r="E13" s="211">
        <v>-400</v>
      </c>
      <c r="F13" s="211">
        <f aca="true" t="shared" si="2" ref="F13:F18">D13+E13</f>
        <v>33385095.28</v>
      </c>
      <c r="G13" s="211">
        <v>7125578.94</v>
      </c>
      <c r="H13" s="211">
        <v>7125578.94</v>
      </c>
      <c r="I13" s="211">
        <f aca="true" t="shared" si="3" ref="I13:I18">F13-G13</f>
        <v>26259516.34</v>
      </c>
    </row>
    <row r="14" spans="2:9" ht="12.75">
      <c r="B14" s="293" t="s">
        <v>215</v>
      </c>
      <c r="C14" s="294"/>
      <c r="D14" s="292">
        <v>120234588.4</v>
      </c>
      <c r="E14" s="211">
        <v>2672378.14</v>
      </c>
      <c r="F14" s="211">
        <f t="shared" si="2"/>
        <v>122906966.54</v>
      </c>
      <c r="G14" s="211">
        <v>23801602.6</v>
      </c>
      <c r="H14" s="211">
        <v>23800176.64</v>
      </c>
      <c r="I14" s="211">
        <f t="shared" si="3"/>
        <v>99105363.94</v>
      </c>
    </row>
    <row r="15" spans="2:9" ht="12.75">
      <c r="B15" s="293" t="s">
        <v>216</v>
      </c>
      <c r="C15" s="294"/>
      <c r="D15" s="292">
        <v>45197325.54</v>
      </c>
      <c r="E15" s="211">
        <v>160300</v>
      </c>
      <c r="F15" s="211">
        <f t="shared" si="2"/>
        <v>45357625.54</v>
      </c>
      <c r="G15" s="211">
        <v>9825518.43</v>
      </c>
      <c r="H15" s="211">
        <v>9585089.43</v>
      </c>
      <c r="I15" s="211">
        <f t="shared" si="3"/>
        <v>35532107.11</v>
      </c>
    </row>
    <row r="16" spans="2:9" ht="12.75">
      <c r="B16" s="293" t="s">
        <v>217</v>
      </c>
      <c r="C16" s="294"/>
      <c r="D16" s="292">
        <v>208905523.98</v>
      </c>
      <c r="E16" s="211">
        <v>-16204899.45</v>
      </c>
      <c r="F16" s="211">
        <f t="shared" si="2"/>
        <v>192700624.53</v>
      </c>
      <c r="G16" s="211">
        <v>41782243.84</v>
      </c>
      <c r="H16" s="211">
        <v>41780869.44</v>
      </c>
      <c r="I16" s="211">
        <f t="shared" si="3"/>
        <v>150918380.69</v>
      </c>
    </row>
    <row r="17" spans="2:9" ht="12.75">
      <c r="B17" s="293" t="s">
        <v>218</v>
      </c>
      <c r="C17" s="294"/>
      <c r="D17" s="292">
        <v>8375613.12</v>
      </c>
      <c r="E17" s="211">
        <v>0</v>
      </c>
      <c r="F17" s="211">
        <f t="shared" si="2"/>
        <v>8375613.12</v>
      </c>
      <c r="G17" s="211">
        <v>0</v>
      </c>
      <c r="H17" s="211">
        <v>0</v>
      </c>
      <c r="I17" s="211">
        <f t="shared" si="3"/>
        <v>8375613.12</v>
      </c>
    </row>
    <row r="18" spans="2:9" ht="12.75">
      <c r="B18" s="293" t="s">
        <v>219</v>
      </c>
      <c r="C18" s="294"/>
      <c r="D18" s="292">
        <v>1858777.76</v>
      </c>
      <c r="E18" s="211">
        <v>0</v>
      </c>
      <c r="F18" s="211">
        <f t="shared" si="2"/>
        <v>1858777.76</v>
      </c>
      <c r="G18" s="211">
        <v>0</v>
      </c>
      <c r="H18" s="211">
        <v>0</v>
      </c>
      <c r="I18" s="211">
        <f t="shared" si="3"/>
        <v>1858777.76</v>
      </c>
    </row>
    <row r="19" spans="2:9" ht="12.75">
      <c r="B19" s="290" t="s">
        <v>220</v>
      </c>
      <c r="C19" s="291"/>
      <c r="D19" s="292">
        <f aca="true" t="shared" si="4" ref="D19:I19">SUM(D20:D28)</f>
        <v>59579780.82</v>
      </c>
      <c r="E19" s="292">
        <f t="shared" si="4"/>
        <v>-3999999.9999999995</v>
      </c>
      <c r="F19" s="292">
        <f t="shared" si="4"/>
        <v>55579780.82</v>
      </c>
      <c r="G19" s="292">
        <f t="shared" si="4"/>
        <v>10461272.11</v>
      </c>
      <c r="H19" s="292">
        <f t="shared" si="4"/>
        <v>7381820.409999999</v>
      </c>
      <c r="I19" s="292">
        <f t="shared" si="4"/>
        <v>45118508.71</v>
      </c>
    </row>
    <row r="20" spans="2:9" ht="12.75">
      <c r="B20" s="293" t="s">
        <v>221</v>
      </c>
      <c r="C20" s="294"/>
      <c r="D20" s="292">
        <v>5608228.65</v>
      </c>
      <c r="E20" s="211">
        <v>836504.1</v>
      </c>
      <c r="F20" s="292">
        <f aca="true" t="shared" si="5" ref="F20:F28">D20+E20</f>
        <v>6444732.75</v>
      </c>
      <c r="G20" s="211">
        <v>333727.59</v>
      </c>
      <c r="H20" s="211">
        <v>320210.25</v>
      </c>
      <c r="I20" s="211">
        <f>F20-G20</f>
        <v>6111005.16</v>
      </c>
    </row>
    <row r="21" spans="2:9" ht="12.75">
      <c r="B21" s="293" t="s">
        <v>222</v>
      </c>
      <c r="C21" s="294"/>
      <c r="D21" s="292">
        <v>318484.67</v>
      </c>
      <c r="E21" s="211">
        <v>163778.4</v>
      </c>
      <c r="F21" s="292">
        <f t="shared" si="5"/>
        <v>482263.06999999995</v>
      </c>
      <c r="G21" s="211">
        <v>239336.08</v>
      </c>
      <c r="H21" s="211">
        <v>233381.1</v>
      </c>
      <c r="I21" s="211">
        <f aca="true" t="shared" si="6" ref="I21:I83">F21-G21</f>
        <v>242926.98999999996</v>
      </c>
    </row>
    <row r="22" spans="2:9" ht="12.75">
      <c r="B22" s="293" t="s">
        <v>223</v>
      </c>
      <c r="C22" s="294"/>
      <c r="D22" s="292">
        <v>211204.8</v>
      </c>
      <c r="E22" s="211">
        <v>214320</v>
      </c>
      <c r="F22" s="292">
        <f t="shared" si="5"/>
        <v>425524.8</v>
      </c>
      <c r="G22" s="211">
        <v>46378.48</v>
      </c>
      <c r="H22" s="211">
        <v>11239.6</v>
      </c>
      <c r="I22" s="211">
        <f t="shared" si="6"/>
        <v>379146.32</v>
      </c>
    </row>
    <row r="23" spans="2:9" ht="12.75">
      <c r="B23" s="293" t="s">
        <v>224</v>
      </c>
      <c r="C23" s="294"/>
      <c r="D23" s="292">
        <v>8546421.04</v>
      </c>
      <c r="E23" s="211">
        <v>-4267623.35</v>
      </c>
      <c r="F23" s="292">
        <f t="shared" si="5"/>
        <v>4278797.6899999995</v>
      </c>
      <c r="G23" s="211">
        <v>444582.44</v>
      </c>
      <c r="H23" s="211">
        <v>421818.02</v>
      </c>
      <c r="I23" s="211">
        <f t="shared" si="6"/>
        <v>3834215.2499999995</v>
      </c>
    </row>
    <row r="24" spans="2:9" ht="12.75">
      <c r="B24" s="293" t="s">
        <v>225</v>
      </c>
      <c r="C24" s="294"/>
      <c r="D24" s="292">
        <v>2197096.74</v>
      </c>
      <c r="E24" s="211">
        <v>11252</v>
      </c>
      <c r="F24" s="292">
        <f t="shared" si="5"/>
        <v>2208348.74</v>
      </c>
      <c r="G24" s="211">
        <v>33132.08</v>
      </c>
      <c r="H24" s="211">
        <v>21439.28</v>
      </c>
      <c r="I24" s="211">
        <f t="shared" si="6"/>
        <v>2175216.66</v>
      </c>
    </row>
    <row r="25" spans="2:9" ht="12.75">
      <c r="B25" s="293" t="s">
        <v>226</v>
      </c>
      <c r="C25" s="294"/>
      <c r="D25" s="292">
        <v>35877816.88</v>
      </c>
      <c r="E25" s="211">
        <v>2000000</v>
      </c>
      <c r="F25" s="292">
        <f t="shared" si="5"/>
        <v>37877816.88</v>
      </c>
      <c r="G25" s="211">
        <v>8725299.53</v>
      </c>
      <c r="H25" s="211">
        <v>5939936.46</v>
      </c>
      <c r="I25" s="211">
        <f t="shared" si="6"/>
        <v>29152517.35</v>
      </c>
    </row>
    <row r="26" spans="2:9" ht="12.75">
      <c r="B26" s="293" t="s">
        <v>227</v>
      </c>
      <c r="C26" s="294"/>
      <c r="D26" s="292">
        <v>812965.35</v>
      </c>
      <c r="E26" s="211">
        <v>-62394</v>
      </c>
      <c r="F26" s="292">
        <f t="shared" si="5"/>
        <v>750571.35</v>
      </c>
      <c r="G26" s="211">
        <v>228330.81</v>
      </c>
      <c r="H26" s="211">
        <v>128540.6</v>
      </c>
      <c r="I26" s="211">
        <f t="shared" si="6"/>
        <v>522240.54</v>
      </c>
    </row>
    <row r="27" spans="2:9" ht="12.75">
      <c r="B27" s="293" t="s">
        <v>228</v>
      </c>
      <c r="C27" s="294"/>
      <c r="D27" s="292">
        <v>168660</v>
      </c>
      <c r="E27" s="211">
        <v>5790</v>
      </c>
      <c r="F27" s="292">
        <f t="shared" si="5"/>
        <v>174450</v>
      </c>
      <c r="G27" s="211">
        <v>22272.43</v>
      </c>
      <c r="H27" s="211">
        <v>22272.43</v>
      </c>
      <c r="I27" s="211">
        <f t="shared" si="6"/>
        <v>152177.57</v>
      </c>
    </row>
    <row r="28" spans="2:9" ht="12.75">
      <c r="B28" s="293" t="s">
        <v>229</v>
      </c>
      <c r="C28" s="294"/>
      <c r="D28" s="292">
        <v>5838902.69</v>
      </c>
      <c r="E28" s="211">
        <v>-2901627.15</v>
      </c>
      <c r="F28" s="292">
        <f t="shared" si="5"/>
        <v>2937275.5400000005</v>
      </c>
      <c r="G28" s="211">
        <v>388212.67</v>
      </c>
      <c r="H28" s="211">
        <v>282982.67</v>
      </c>
      <c r="I28" s="211">
        <f t="shared" si="6"/>
        <v>2549062.8700000006</v>
      </c>
    </row>
    <row r="29" spans="2:9" ht="12.75">
      <c r="B29" s="290" t="s">
        <v>230</v>
      </c>
      <c r="C29" s="291"/>
      <c r="D29" s="292">
        <f aca="true" t="shared" si="7" ref="D29:I29">SUM(D30:D38)</f>
        <v>57999619.879999995</v>
      </c>
      <c r="E29" s="292">
        <f t="shared" si="7"/>
        <v>21285550.57</v>
      </c>
      <c r="F29" s="292">
        <f t="shared" si="7"/>
        <v>79285170.44999999</v>
      </c>
      <c r="G29" s="292">
        <f t="shared" si="7"/>
        <v>18865061.560000002</v>
      </c>
      <c r="H29" s="292">
        <f t="shared" si="7"/>
        <v>18803813.560000002</v>
      </c>
      <c r="I29" s="292">
        <f t="shared" si="7"/>
        <v>60420108.89</v>
      </c>
    </row>
    <row r="30" spans="2:9" ht="12.75">
      <c r="B30" s="293" t="s">
        <v>231</v>
      </c>
      <c r="C30" s="294"/>
      <c r="D30" s="292">
        <v>2862630.2</v>
      </c>
      <c r="E30" s="211">
        <v>-55000</v>
      </c>
      <c r="F30" s="292">
        <f aca="true" t="shared" si="8" ref="F30:F38">D30+E30</f>
        <v>2807630.2</v>
      </c>
      <c r="G30" s="211">
        <v>440008.41</v>
      </c>
      <c r="H30" s="211">
        <v>440008.41</v>
      </c>
      <c r="I30" s="211">
        <f t="shared" si="6"/>
        <v>2367621.79</v>
      </c>
    </row>
    <row r="31" spans="2:9" ht="12.75">
      <c r="B31" s="293" t="s">
        <v>232</v>
      </c>
      <c r="C31" s="294"/>
      <c r="D31" s="292">
        <v>11201633.41</v>
      </c>
      <c r="E31" s="211">
        <v>13085100</v>
      </c>
      <c r="F31" s="292">
        <f t="shared" si="8"/>
        <v>24286733.41</v>
      </c>
      <c r="G31" s="211">
        <v>1647441.77</v>
      </c>
      <c r="H31" s="211">
        <v>1586193.77</v>
      </c>
      <c r="I31" s="211">
        <f t="shared" si="6"/>
        <v>22639291.64</v>
      </c>
    </row>
    <row r="32" spans="2:9" ht="12.75">
      <c r="B32" s="293" t="s">
        <v>233</v>
      </c>
      <c r="C32" s="294"/>
      <c r="D32" s="292">
        <v>10746461.04</v>
      </c>
      <c r="E32" s="211">
        <v>467640</v>
      </c>
      <c r="F32" s="292">
        <f t="shared" si="8"/>
        <v>11214101.04</v>
      </c>
      <c r="G32" s="211">
        <v>2543873.27</v>
      </c>
      <c r="H32" s="211">
        <v>2543873.27</v>
      </c>
      <c r="I32" s="211">
        <f t="shared" si="6"/>
        <v>8670227.77</v>
      </c>
    </row>
    <row r="33" spans="2:9" ht="12.75">
      <c r="B33" s="293" t="s">
        <v>234</v>
      </c>
      <c r="C33" s="294"/>
      <c r="D33" s="292">
        <v>1361001</v>
      </c>
      <c r="E33" s="211">
        <v>5317911.07</v>
      </c>
      <c r="F33" s="292">
        <f t="shared" si="8"/>
        <v>6678912.07</v>
      </c>
      <c r="G33" s="211">
        <v>136769.95</v>
      </c>
      <c r="H33" s="211">
        <v>136769.95</v>
      </c>
      <c r="I33" s="211">
        <f t="shared" si="6"/>
        <v>6542142.12</v>
      </c>
    </row>
    <row r="34" spans="2:9" ht="12.75">
      <c r="B34" s="293" t="s">
        <v>235</v>
      </c>
      <c r="C34" s="294"/>
      <c r="D34" s="292">
        <v>1099677.87</v>
      </c>
      <c r="E34" s="211">
        <v>4771349.5</v>
      </c>
      <c r="F34" s="292">
        <f t="shared" si="8"/>
        <v>5871027.37</v>
      </c>
      <c r="G34" s="211">
        <v>796243.12</v>
      </c>
      <c r="H34" s="211">
        <v>796243.12</v>
      </c>
      <c r="I34" s="211">
        <f t="shared" si="6"/>
        <v>5074784.25</v>
      </c>
    </row>
    <row r="35" spans="2:9" ht="12.75">
      <c r="B35" s="293" t="s">
        <v>236</v>
      </c>
      <c r="C35" s="294"/>
      <c r="D35" s="292">
        <v>8406000</v>
      </c>
      <c r="E35" s="211">
        <v>-200000</v>
      </c>
      <c r="F35" s="292">
        <f t="shared" si="8"/>
        <v>8206000</v>
      </c>
      <c r="G35" s="211">
        <v>1082908</v>
      </c>
      <c r="H35" s="211">
        <v>1082908</v>
      </c>
      <c r="I35" s="211">
        <f t="shared" si="6"/>
        <v>7123092</v>
      </c>
    </row>
    <row r="36" spans="2:9" ht="12.75">
      <c r="B36" s="293" t="s">
        <v>237</v>
      </c>
      <c r="C36" s="294"/>
      <c r="D36" s="292">
        <v>1886973.44</v>
      </c>
      <c r="E36" s="211">
        <v>-435000</v>
      </c>
      <c r="F36" s="292">
        <f t="shared" si="8"/>
        <v>1451973.44</v>
      </c>
      <c r="G36" s="211">
        <v>175485.3</v>
      </c>
      <c r="H36" s="211">
        <v>175485.3</v>
      </c>
      <c r="I36" s="211">
        <f t="shared" si="6"/>
        <v>1276488.14</v>
      </c>
    </row>
    <row r="37" spans="2:9" ht="12.75">
      <c r="B37" s="293" t="s">
        <v>238</v>
      </c>
      <c r="C37" s="294"/>
      <c r="D37" s="292">
        <v>6606871.92</v>
      </c>
      <c r="E37" s="211">
        <v>-41350</v>
      </c>
      <c r="F37" s="292">
        <f t="shared" si="8"/>
        <v>6565521.92</v>
      </c>
      <c r="G37" s="211">
        <v>1990071.83</v>
      </c>
      <c r="H37" s="211">
        <v>1990071.83</v>
      </c>
      <c r="I37" s="211">
        <f t="shared" si="6"/>
        <v>4575450.09</v>
      </c>
    </row>
    <row r="38" spans="2:9" ht="12.75">
      <c r="B38" s="293" t="s">
        <v>239</v>
      </c>
      <c r="C38" s="294"/>
      <c r="D38" s="292">
        <v>13828371</v>
      </c>
      <c r="E38" s="211">
        <v>-1625100</v>
      </c>
      <c r="F38" s="292">
        <f t="shared" si="8"/>
        <v>12203271</v>
      </c>
      <c r="G38" s="211">
        <v>10052259.91</v>
      </c>
      <c r="H38" s="211">
        <v>10052259.91</v>
      </c>
      <c r="I38" s="211">
        <f t="shared" si="6"/>
        <v>2151011.09</v>
      </c>
    </row>
    <row r="39" spans="2:9" ht="25.5" customHeight="1">
      <c r="B39" s="295" t="s">
        <v>240</v>
      </c>
      <c r="C39" s="296"/>
      <c r="D39" s="292">
        <f aca="true" t="shared" si="9" ref="D39:I39">SUM(D40:D48)</f>
        <v>266962352.92</v>
      </c>
      <c r="E39" s="292">
        <f t="shared" si="9"/>
        <v>3136644.81</v>
      </c>
      <c r="F39" s="292">
        <f>SUM(F40:F48)</f>
        <v>270098997.73</v>
      </c>
      <c r="G39" s="292">
        <f t="shared" si="9"/>
        <v>56935785.4</v>
      </c>
      <c r="H39" s="292">
        <f t="shared" si="9"/>
        <v>56524539.09</v>
      </c>
      <c r="I39" s="292">
        <f t="shared" si="9"/>
        <v>213163212.32999998</v>
      </c>
    </row>
    <row r="40" spans="2:9" ht="12.75">
      <c r="B40" s="293" t="s">
        <v>241</v>
      </c>
      <c r="C40" s="294"/>
      <c r="D40" s="292"/>
      <c r="E40" s="211"/>
      <c r="F40" s="292">
        <f>D40+E40</f>
        <v>0</v>
      </c>
      <c r="G40" s="211"/>
      <c r="H40" s="211"/>
      <c r="I40" s="211">
        <f t="shared" si="6"/>
        <v>0</v>
      </c>
    </row>
    <row r="41" spans="2:9" ht="12.75">
      <c r="B41" s="293" t="s">
        <v>242</v>
      </c>
      <c r="C41" s="294"/>
      <c r="D41" s="292"/>
      <c r="E41" s="211"/>
      <c r="F41" s="292">
        <f aca="true" t="shared" si="10" ref="F41:F83">D41+E41</f>
        <v>0</v>
      </c>
      <c r="G41" s="211"/>
      <c r="H41" s="211"/>
      <c r="I41" s="211">
        <f t="shared" si="6"/>
        <v>0</v>
      </c>
    </row>
    <row r="42" spans="2:9" ht="12.75">
      <c r="B42" s="293" t="s">
        <v>243</v>
      </c>
      <c r="C42" s="294"/>
      <c r="D42" s="292">
        <v>39500000</v>
      </c>
      <c r="E42" s="211">
        <v>3136644.81</v>
      </c>
      <c r="F42" s="292">
        <f t="shared" si="10"/>
        <v>42636644.81</v>
      </c>
      <c r="G42" s="211">
        <v>7585982.06</v>
      </c>
      <c r="H42" s="211">
        <v>7585982.06</v>
      </c>
      <c r="I42" s="211">
        <f t="shared" si="6"/>
        <v>35050662.75</v>
      </c>
    </row>
    <row r="43" spans="2:9" ht="12.75">
      <c r="B43" s="293" t="s">
        <v>244</v>
      </c>
      <c r="C43" s="294"/>
      <c r="D43" s="292">
        <v>11600001</v>
      </c>
      <c r="E43" s="211">
        <v>0</v>
      </c>
      <c r="F43" s="292">
        <f t="shared" si="10"/>
        <v>11600001</v>
      </c>
      <c r="G43" s="211">
        <v>6469357.65</v>
      </c>
      <c r="H43" s="211">
        <v>6469357.65</v>
      </c>
      <c r="I43" s="211">
        <f t="shared" si="6"/>
        <v>5130643.35</v>
      </c>
    </row>
    <row r="44" spans="2:9" ht="12.75">
      <c r="B44" s="293" t="s">
        <v>245</v>
      </c>
      <c r="C44" s="294"/>
      <c r="D44" s="292">
        <v>215862351.92</v>
      </c>
      <c r="E44" s="211">
        <v>0</v>
      </c>
      <c r="F44" s="292">
        <f t="shared" si="10"/>
        <v>215862351.92</v>
      </c>
      <c r="G44" s="211">
        <v>42880445.69</v>
      </c>
      <c r="H44" s="211">
        <v>42469199.38</v>
      </c>
      <c r="I44" s="211">
        <f t="shared" si="6"/>
        <v>172981906.23</v>
      </c>
    </row>
    <row r="45" spans="2:9" ht="12.75">
      <c r="B45" s="293" t="s">
        <v>246</v>
      </c>
      <c r="C45" s="294"/>
      <c r="D45" s="292"/>
      <c r="E45" s="211"/>
      <c r="F45" s="292">
        <f t="shared" si="10"/>
        <v>0</v>
      </c>
      <c r="G45" s="211"/>
      <c r="H45" s="211"/>
      <c r="I45" s="211">
        <f t="shared" si="6"/>
        <v>0</v>
      </c>
    </row>
    <row r="46" spans="2:9" ht="12.75">
      <c r="B46" s="293" t="s">
        <v>247</v>
      </c>
      <c r="C46" s="294"/>
      <c r="D46" s="292"/>
      <c r="E46" s="211"/>
      <c r="F46" s="292">
        <f t="shared" si="10"/>
        <v>0</v>
      </c>
      <c r="G46" s="211"/>
      <c r="H46" s="211"/>
      <c r="I46" s="211">
        <f t="shared" si="6"/>
        <v>0</v>
      </c>
    </row>
    <row r="47" spans="2:9" ht="12.75">
      <c r="B47" s="293" t="s">
        <v>248</v>
      </c>
      <c r="C47" s="294"/>
      <c r="D47" s="292"/>
      <c r="E47" s="211"/>
      <c r="F47" s="292">
        <f t="shared" si="10"/>
        <v>0</v>
      </c>
      <c r="G47" s="211"/>
      <c r="H47" s="211"/>
      <c r="I47" s="211">
        <f t="shared" si="6"/>
        <v>0</v>
      </c>
    </row>
    <row r="48" spans="2:9" ht="12.75">
      <c r="B48" s="293" t="s">
        <v>249</v>
      </c>
      <c r="C48" s="294"/>
      <c r="D48" s="292"/>
      <c r="E48" s="211"/>
      <c r="F48" s="292">
        <f t="shared" si="10"/>
        <v>0</v>
      </c>
      <c r="G48" s="211"/>
      <c r="H48" s="211"/>
      <c r="I48" s="211">
        <f t="shared" si="6"/>
        <v>0</v>
      </c>
    </row>
    <row r="49" spans="2:9" ht="12.75">
      <c r="B49" s="295" t="s">
        <v>250</v>
      </c>
      <c r="C49" s="296"/>
      <c r="D49" s="292">
        <f aca="true" t="shared" si="11" ref="D49:I49">SUM(D50:D58)</f>
        <v>4853018.779999999</v>
      </c>
      <c r="E49" s="292">
        <f t="shared" si="11"/>
        <v>6000000</v>
      </c>
      <c r="F49" s="292">
        <f t="shared" si="11"/>
        <v>10853018.78</v>
      </c>
      <c r="G49" s="292">
        <f t="shared" si="11"/>
        <v>197530.96</v>
      </c>
      <c r="H49" s="292">
        <f t="shared" si="11"/>
        <v>175530.96</v>
      </c>
      <c r="I49" s="292">
        <f t="shared" si="11"/>
        <v>10655487.82</v>
      </c>
    </row>
    <row r="50" spans="2:9" ht="12.75">
      <c r="B50" s="293" t="s">
        <v>251</v>
      </c>
      <c r="C50" s="294"/>
      <c r="D50" s="292">
        <v>2884117.78</v>
      </c>
      <c r="E50" s="211">
        <v>-2308577</v>
      </c>
      <c r="F50" s="292">
        <f t="shared" si="10"/>
        <v>575540.7799999998</v>
      </c>
      <c r="G50" s="211">
        <v>147690.96</v>
      </c>
      <c r="H50" s="211">
        <v>147690.96</v>
      </c>
      <c r="I50" s="211">
        <f t="shared" si="6"/>
        <v>427849.81999999983</v>
      </c>
    </row>
    <row r="51" spans="2:9" ht="12.75">
      <c r="B51" s="293" t="s">
        <v>252</v>
      </c>
      <c r="C51" s="294"/>
      <c r="D51" s="292">
        <v>747084</v>
      </c>
      <c r="E51" s="211">
        <v>-600000</v>
      </c>
      <c r="F51" s="292">
        <f t="shared" si="10"/>
        <v>147084</v>
      </c>
      <c r="G51" s="211">
        <v>0</v>
      </c>
      <c r="H51" s="211">
        <v>0</v>
      </c>
      <c r="I51" s="211">
        <f t="shared" si="6"/>
        <v>147084</v>
      </c>
    </row>
    <row r="52" spans="2:9" ht="12.75">
      <c r="B52" s="293" t="s">
        <v>253</v>
      </c>
      <c r="C52" s="294"/>
      <c r="D52" s="292">
        <v>1001</v>
      </c>
      <c r="E52" s="211">
        <v>0</v>
      </c>
      <c r="F52" s="292">
        <f t="shared" si="10"/>
        <v>1001</v>
      </c>
      <c r="G52" s="211">
        <v>0</v>
      </c>
      <c r="H52" s="211">
        <v>0</v>
      </c>
      <c r="I52" s="211">
        <f t="shared" si="6"/>
        <v>1001</v>
      </c>
    </row>
    <row r="53" spans="2:9" ht="12.75">
      <c r="B53" s="293" t="s">
        <v>254</v>
      </c>
      <c r="C53" s="294"/>
      <c r="D53" s="292">
        <v>30002</v>
      </c>
      <c r="E53" s="211">
        <v>9748577</v>
      </c>
      <c r="F53" s="292">
        <f t="shared" si="10"/>
        <v>9778579</v>
      </c>
      <c r="G53" s="211">
        <v>0</v>
      </c>
      <c r="H53" s="211">
        <v>0</v>
      </c>
      <c r="I53" s="211">
        <f t="shared" si="6"/>
        <v>9778579</v>
      </c>
    </row>
    <row r="54" spans="2:9" ht="12.75">
      <c r="B54" s="293" t="s">
        <v>255</v>
      </c>
      <c r="C54" s="294"/>
      <c r="D54" s="292">
        <v>3</v>
      </c>
      <c r="E54" s="211">
        <v>45000</v>
      </c>
      <c r="F54" s="292">
        <f t="shared" si="10"/>
        <v>45003</v>
      </c>
      <c r="G54" s="211">
        <v>0</v>
      </c>
      <c r="H54" s="211">
        <v>0</v>
      </c>
      <c r="I54" s="211">
        <f t="shared" si="6"/>
        <v>45003</v>
      </c>
    </row>
    <row r="55" spans="2:9" ht="12.75">
      <c r="B55" s="293" t="s">
        <v>256</v>
      </c>
      <c r="C55" s="294"/>
      <c r="D55" s="292">
        <v>1136570</v>
      </c>
      <c r="E55" s="211">
        <v>-865000</v>
      </c>
      <c r="F55" s="292">
        <f t="shared" si="10"/>
        <v>271570</v>
      </c>
      <c r="G55" s="211">
        <v>49840</v>
      </c>
      <c r="H55" s="211">
        <v>27840</v>
      </c>
      <c r="I55" s="211">
        <f t="shared" si="6"/>
        <v>221730</v>
      </c>
    </row>
    <row r="56" spans="2:9" ht="12.75">
      <c r="B56" s="293" t="s">
        <v>257</v>
      </c>
      <c r="C56" s="294"/>
      <c r="D56" s="292"/>
      <c r="E56" s="211"/>
      <c r="F56" s="292">
        <f t="shared" si="10"/>
        <v>0</v>
      </c>
      <c r="G56" s="211"/>
      <c r="H56" s="211"/>
      <c r="I56" s="211">
        <f t="shared" si="6"/>
        <v>0</v>
      </c>
    </row>
    <row r="57" spans="2:9" ht="12.75">
      <c r="B57" s="293" t="s">
        <v>258</v>
      </c>
      <c r="C57" s="294"/>
      <c r="D57" s="292"/>
      <c r="E57" s="211"/>
      <c r="F57" s="292">
        <f t="shared" si="10"/>
        <v>0</v>
      </c>
      <c r="G57" s="211"/>
      <c r="H57" s="211"/>
      <c r="I57" s="211">
        <f t="shared" si="6"/>
        <v>0</v>
      </c>
    </row>
    <row r="58" spans="2:9" ht="12.75">
      <c r="B58" s="293" t="s">
        <v>259</v>
      </c>
      <c r="C58" s="294"/>
      <c r="D58" s="292">
        <v>54241</v>
      </c>
      <c r="E58" s="211">
        <v>-20000</v>
      </c>
      <c r="F58" s="292">
        <f t="shared" si="10"/>
        <v>34241</v>
      </c>
      <c r="G58" s="211">
        <v>0</v>
      </c>
      <c r="H58" s="211">
        <v>0</v>
      </c>
      <c r="I58" s="211">
        <f t="shared" si="6"/>
        <v>34241</v>
      </c>
    </row>
    <row r="59" spans="2:9" ht="12.75">
      <c r="B59" s="290" t="s">
        <v>260</v>
      </c>
      <c r="C59" s="291"/>
      <c r="D59" s="292">
        <f>SUM(D60:D62)</f>
        <v>0</v>
      </c>
      <c r="E59" s="292">
        <f>SUM(E60:E62)</f>
        <v>44818596.32</v>
      </c>
      <c r="F59" s="292">
        <f>SUM(F60:F62)</f>
        <v>44818596.32</v>
      </c>
      <c r="G59" s="292">
        <f>SUM(G60:G62)</f>
        <v>0</v>
      </c>
      <c r="H59" s="292">
        <f>SUM(H60:H62)</f>
        <v>0</v>
      </c>
      <c r="I59" s="211">
        <f t="shared" si="6"/>
        <v>44818596.32</v>
      </c>
    </row>
    <row r="60" spans="2:9" ht="12.75">
      <c r="B60" s="293" t="s">
        <v>261</v>
      </c>
      <c r="C60" s="294"/>
      <c r="D60" s="292">
        <v>0</v>
      </c>
      <c r="E60" s="211">
        <v>44818596.32</v>
      </c>
      <c r="F60" s="292">
        <f t="shared" si="10"/>
        <v>44818596.32</v>
      </c>
      <c r="G60" s="211">
        <v>0</v>
      </c>
      <c r="H60" s="211">
        <v>0</v>
      </c>
      <c r="I60" s="211">
        <f t="shared" si="6"/>
        <v>44818596.32</v>
      </c>
    </row>
    <row r="61" spans="2:9" ht="12.75">
      <c r="B61" s="293" t="s">
        <v>262</v>
      </c>
      <c r="C61" s="294"/>
      <c r="D61" s="292"/>
      <c r="E61" s="211"/>
      <c r="F61" s="292">
        <f t="shared" si="10"/>
        <v>0</v>
      </c>
      <c r="G61" s="211"/>
      <c r="H61" s="211"/>
      <c r="I61" s="211">
        <f t="shared" si="6"/>
        <v>0</v>
      </c>
    </row>
    <row r="62" spans="2:9" ht="12.75">
      <c r="B62" s="293" t="s">
        <v>263</v>
      </c>
      <c r="C62" s="294"/>
      <c r="D62" s="292"/>
      <c r="E62" s="211"/>
      <c r="F62" s="292">
        <f t="shared" si="10"/>
        <v>0</v>
      </c>
      <c r="G62" s="211"/>
      <c r="H62" s="211"/>
      <c r="I62" s="211">
        <f t="shared" si="6"/>
        <v>0</v>
      </c>
    </row>
    <row r="63" spans="2:9" ht="12.75">
      <c r="B63" s="295" t="s">
        <v>264</v>
      </c>
      <c r="C63" s="296"/>
      <c r="D63" s="292">
        <f>SUM(D64:D71)</f>
        <v>0</v>
      </c>
      <c r="E63" s="292">
        <f>SUM(E64:E71)</f>
        <v>0</v>
      </c>
      <c r="F63" s="292">
        <f>F64+F65+F66+F67+F68+F70+F71</f>
        <v>0</v>
      </c>
      <c r="G63" s="292">
        <f>SUM(G64:G71)</f>
        <v>0</v>
      </c>
      <c r="H63" s="292">
        <f>SUM(H64:H71)</f>
        <v>0</v>
      </c>
      <c r="I63" s="211">
        <f t="shared" si="6"/>
        <v>0</v>
      </c>
    </row>
    <row r="64" spans="2:9" ht="12.75">
      <c r="B64" s="293" t="s">
        <v>265</v>
      </c>
      <c r="C64" s="294"/>
      <c r="D64" s="292"/>
      <c r="E64" s="211"/>
      <c r="F64" s="292">
        <f t="shared" si="10"/>
        <v>0</v>
      </c>
      <c r="G64" s="211"/>
      <c r="H64" s="211"/>
      <c r="I64" s="211">
        <f t="shared" si="6"/>
        <v>0</v>
      </c>
    </row>
    <row r="65" spans="2:9" ht="12.75">
      <c r="B65" s="293" t="s">
        <v>266</v>
      </c>
      <c r="C65" s="294"/>
      <c r="D65" s="292"/>
      <c r="E65" s="211"/>
      <c r="F65" s="292">
        <f t="shared" si="10"/>
        <v>0</v>
      </c>
      <c r="G65" s="211"/>
      <c r="H65" s="211"/>
      <c r="I65" s="211">
        <f t="shared" si="6"/>
        <v>0</v>
      </c>
    </row>
    <row r="66" spans="2:9" ht="12.75">
      <c r="B66" s="293" t="s">
        <v>267</v>
      </c>
      <c r="C66" s="294"/>
      <c r="D66" s="292"/>
      <c r="E66" s="211"/>
      <c r="F66" s="292">
        <f t="shared" si="10"/>
        <v>0</v>
      </c>
      <c r="G66" s="211"/>
      <c r="H66" s="211"/>
      <c r="I66" s="211">
        <f t="shared" si="6"/>
        <v>0</v>
      </c>
    </row>
    <row r="67" spans="2:9" ht="12.75">
      <c r="B67" s="293" t="s">
        <v>268</v>
      </c>
      <c r="C67" s="294"/>
      <c r="D67" s="292"/>
      <c r="E67" s="211"/>
      <c r="F67" s="292">
        <f t="shared" si="10"/>
        <v>0</v>
      </c>
      <c r="G67" s="211"/>
      <c r="H67" s="211"/>
      <c r="I67" s="211">
        <f t="shared" si="6"/>
        <v>0</v>
      </c>
    </row>
    <row r="68" spans="2:9" ht="12.75">
      <c r="B68" s="293" t="s">
        <v>269</v>
      </c>
      <c r="C68" s="294"/>
      <c r="D68" s="292"/>
      <c r="E68" s="211"/>
      <c r="F68" s="292">
        <f t="shared" si="10"/>
        <v>0</v>
      </c>
      <c r="G68" s="211"/>
      <c r="H68" s="211"/>
      <c r="I68" s="211">
        <f t="shared" si="6"/>
        <v>0</v>
      </c>
    </row>
    <row r="69" spans="2:9" ht="12.75">
      <c r="B69" s="293" t="s">
        <v>270</v>
      </c>
      <c r="C69" s="294"/>
      <c r="D69" s="292"/>
      <c r="E69" s="211"/>
      <c r="F69" s="292">
        <f t="shared" si="10"/>
        <v>0</v>
      </c>
      <c r="G69" s="211"/>
      <c r="H69" s="211"/>
      <c r="I69" s="211">
        <f t="shared" si="6"/>
        <v>0</v>
      </c>
    </row>
    <row r="70" spans="2:9" ht="12.75">
      <c r="B70" s="293" t="s">
        <v>271</v>
      </c>
      <c r="C70" s="294"/>
      <c r="D70" s="292"/>
      <c r="E70" s="211"/>
      <c r="F70" s="292">
        <f t="shared" si="10"/>
        <v>0</v>
      </c>
      <c r="G70" s="211"/>
      <c r="H70" s="211"/>
      <c r="I70" s="211">
        <f t="shared" si="6"/>
        <v>0</v>
      </c>
    </row>
    <row r="71" spans="2:9" ht="12.75">
      <c r="B71" s="293" t="s">
        <v>272</v>
      </c>
      <c r="C71" s="294"/>
      <c r="D71" s="292"/>
      <c r="E71" s="211"/>
      <c r="F71" s="292">
        <f t="shared" si="10"/>
        <v>0</v>
      </c>
      <c r="G71" s="211"/>
      <c r="H71" s="211"/>
      <c r="I71" s="211">
        <f t="shared" si="6"/>
        <v>0</v>
      </c>
    </row>
    <row r="72" spans="2:9" ht="12.75">
      <c r="B72" s="290" t="s">
        <v>273</v>
      </c>
      <c r="C72" s="291"/>
      <c r="D72" s="292">
        <f>SUM(D73:D75)</f>
        <v>6000001</v>
      </c>
      <c r="E72" s="292">
        <f>SUM(E73:E75)</f>
        <v>10000000</v>
      </c>
      <c r="F72" s="292">
        <f>SUM(F73:F75)</f>
        <v>16000001</v>
      </c>
      <c r="G72" s="292">
        <f>SUM(G73:G75)</f>
        <v>15286255</v>
      </c>
      <c r="H72" s="292">
        <f>SUM(H73:H75)</f>
        <v>15286255</v>
      </c>
      <c r="I72" s="211">
        <f t="shared" si="6"/>
        <v>713746</v>
      </c>
    </row>
    <row r="73" spans="2:9" ht="12.75">
      <c r="B73" s="293" t="s">
        <v>274</v>
      </c>
      <c r="C73" s="294"/>
      <c r="D73" s="292"/>
      <c r="E73" s="211"/>
      <c r="F73" s="292">
        <f t="shared" si="10"/>
        <v>0</v>
      </c>
      <c r="G73" s="211"/>
      <c r="H73" s="211"/>
      <c r="I73" s="211">
        <f t="shared" si="6"/>
        <v>0</v>
      </c>
    </row>
    <row r="74" spans="2:9" ht="12.75">
      <c r="B74" s="293" t="s">
        <v>275</v>
      </c>
      <c r="C74" s="294"/>
      <c r="D74" s="292"/>
      <c r="E74" s="211"/>
      <c r="F74" s="292">
        <f t="shared" si="10"/>
        <v>0</v>
      </c>
      <c r="G74" s="211"/>
      <c r="H74" s="211"/>
      <c r="I74" s="211">
        <f t="shared" si="6"/>
        <v>0</v>
      </c>
    </row>
    <row r="75" spans="2:9" ht="12.75">
      <c r="B75" s="293" t="s">
        <v>276</v>
      </c>
      <c r="C75" s="294"/>
      <c r="D75" s="292">
        <v>6000001</v>
      </c>
      <c r="E75" s="211">
        <v>10000000</v>
      </c>
      <c r="F75" s="292">
        <f t="shared" si="10"/>
        <v>16000001</v>
      </c>
      <c r="G75" s="211">
        <v>15286255</v>
      </c>
      <c r="H75" s="211">
        <v>15286255</v>
      </c>
      <c r="I75" s="211">
        <f t="shared" si="6"/>
        <v>713746</v>
      </c>
    </row>
    <row r="76" spans="2:9" ht="12.75">
      <c r="B76" s="290" t="s">
        <v>277</v>
      </c>
      <c r="C76" s="291"/>
      <c r="D76" s="292">
        <f>SUM(D77:D83)</f>
        <v>33079001</v>
      </c>
      <c r="E76" s="292">
        <f>SUM(E77:E83)</f>
        <v>0.5</v>
      </c>
      <c r="F76" s="292">
        <f>SUM(F77:F83)</f>
        <v>33079001.5</v>
      </c>
      <c r="G76" s="292">
        <f>SUM(G77:G83)</f>
        <v>9268115.87</v>
      </c>
      <c r="H76" s="292">
        <f>SUM(H77:H83)</f>
        <v>9268115.87</v>
      </c>
      <c r="I76" s="211">
        <f t="shared" si="6"/>
        <v>23810885.630000003</v>
      </c>
    </row>
    <row r="77" spans="2:9" ht="12.75">
      <c r="B77" s="293" t="s">
        <v>278</v>
      </c>
      <c r="C77" s="294"/>
      <c r="D77" s="292">
        <v>7555000</v>
      </c>
      <c r="E77" s="211">
        <v>0</v>
      </c>
      <c r="F77" s="292">
        <f t="shared" si="10"/>
        <v>7555000</v>
      </c>
      <c r="G77" s="211">
        <v>1802870.31</v>
      </c>
      <c r="H77" s="211">
        <v>1802870.31</v>
      </c>
      <c r="I77" s="211">
        <f t="shared" si="6"/>
        <v>5752129.6899999995</v>
      </c>
    </row>
    <row r="78" spans="2:9" ht="12.75">
      <c r="B78" s="293" t="s">
        <v>279</v>
      </c>
      <c r="C78" s="294"/>
      <c r="D78" s="292">
        <v>25524000</v>
      </c>
      <c r="E78" s="211">
        <v>0.5</v>
      </c>
      <c r="F78" s="292">
        <f t="shared" si="10"/>
        <v>25524000.5</v>
      </c>
      <c r="G78" s="211">
        <v>7465245.56</v>
      </c>
      <c r="H78" s="211">
        <v>7465245.56</v>
      </c>
      <c r="I78" s="211">
        <f t="shared" si="6"/>
        <v>18058754.94</v>
      </c>
    </row>
    <row r="79" spans="2:9" ht="12.75">
      <c r="B79" s="293" t="s">
        <v>280</v>
      </c>
      <c r="C79" s="294"/>
      <c r="D79" s="292"/>
      <c r="E79" s="211"/>
      <c r="F79" s="292">
        <f t="shared" si="10"/>
        <v>0</v>
      </c>
      <c r="G79" s="211"/>
      <c r="H79" s="211"/>
      <c r="I79" s="211">
        <f t="shared" si="6"/>
        <v>0</v>
      </c>
    </row>
    <row r="80" spans="2:9" ht="12.75">
      <c r="B80" s="293" t="s">
        <v>281</v>
      </c>
      <c r="C80" s="294"/>
      <c r="D80" s="292"/>
      <c r="E80" s="211"/>
      <c r="F80" s="292">
        <f t="shared" si="10"/>
        <v>0</v>
      </c>
      <c r="G80" s="211"/>
      <c r="H80" s="211"/>
      <c r="I80" s="211">
        <f t="shared" si="6"/>
        <v>0</v>
      </c>
    </row>
    <row r="81" spans="2:9" ht="12.75">
      <c r="B81" s="293" t="s">
        <v>282</v>
      </c>
      <c r="C81" s="294"/>
      <c r="D81" s="292">
        <v>1</v>
      </c>
      <c r="E81" s="211">
        <v>0</v>
      </c>
      <c r="F81" s="292">
        <f t="shared" si="10"/>
        <v>1</v>
      </c>
      <c r="G81" s="211">
        <v>0</v>
      </c>
      <c r="H81" s="211">
        <v>0</v>
      </c>
      <c r="I81" s="211">
        <f t="shared" si="6"/>
        <v>1</v>
      </c>
    </row>
    <row r="82" spans="2:9" ht="12.75">
      <c r="B82" s="293" t="s">
        <v>283</v>
      </c>
      <c r="C82" s="294"/>
      <c r="D82" s="292"/>
      <c r="E82" s="211"/>
      <c r="F82" s="292">
        <f t="shared" si="10"/>
        <v>0</v>
      </c>
      <c r="G82" s="211"/>
      <c r="H82" s="211"/>
      <c r="I82" s="211">
        <f t="shared" si="6"/>
        <v>0</v>
      </c>
    </row>
    <row r="83" spans="2:9" ht="12.75">
      <c r="B83" s="293" t="s">
        <v>284</v>
      </c>
      <c r="C83" s="294"/>
      <c r="D83" s="292"/>
      <c r="E83" s="211"/>
      <c r="F83" s="292">
        <f t="shared" si="10"/>
        <v>0</v>
      </c>
      <c r="G83" s="211"/>
      <c r="H83" s="211"/>
      <c r="I83" s="211">
        <f t="shared" si="6"/>
        <v>0</v>
      </c>
    </row>
    <row r="84" spans="2:9" ht="12.75">
      <c r="B84" s="297"/>
      <c r="C84" s="298"/>
      <c r="D84" s="299"/>
      <c r="E84" s="300"/>
      <c r="F84" s="300"/>
      <c r="G84" s="300"/>
      <c r="H84" s="300"/>
      <c r="I84" s="300"/>
    </row>
    <row r="85" spans="2:9" ht="12.75">
      <c r="B85" s="301" t="s">
        <v>285</v>
      </c>
      <c r="C85" s="302"/>
      <c r="D85" s="303">
        <f aca="true" t="shared" si="12" ref="D85:I85">D86+D104+D94+D114+D124+D134+D138+D147+D151</f>
        <v>412123237.5</v>
      </c>
      <c r="E85" s="303">
        <f>E86+E104+E94+E114+E124+E134+E138+E147+E151</f>
        <v>4673287.790000001</v>
      </c>
      <c r="F85" s="303">
        <f t="shared" si="12"/>
        <v>416796525.28999996</v>
      </c>
      <c r="G85" s="303">
        <f>G86+G104+G94+G114+G124+G134+G138+G147+G151</f>
        <v>70797699.07</v>
      </c>
      <c r="H85" s="303">
        <f>H86+H104+H94+H114+H124+H134+H138+H147+H151</f>
        <v>69533393.82</v>
      </c>
      <c r="I85" s="303">
        <f t="shared" si="12"/>
        <v>345998826.22</v>
      </c>
    </row>
    <row r="86" spans="2:9" ht="12.75">
      <c r="B86" s="290" t="s">
        <v>212</v>
      </c>
      <c r="C86" s="291"/>
      <c r="D86" s="292">
        <f>SUM(D87:D93)</f>
        <v>94145373.73</v>
      </c>
      <c r="E86" s="292">
        <f>SUM(E87:E93)</f>
        <v>376800</v>
      </c>
      <c r="F86" s="292">
        <f>SUM(F87:F93)</f>
        <v>94522173.73</v>
      </c>
      <c r="G86" s="292">
        <f>SUM(G87:G93)</f>
        <v>15360700.08</v>
      </c>
      <c r="H86" s="292">
        <f>SUM(H87:H93)</f>
        <v>15360700.08</v>
      </c>
      <c r="I86" s="211">
        <f aca="true" t="shared" si="13" ref="I86:I149">F86-G86</f>
        <v>79161473.65</v>
      </c>
    </row>
    <row r="87" spans="2:9" ht="12.75">
      <c r="B87" s="293" t="s">
        <v>213</v>
      </c>
      <c r="C87" s="294"/>
      <c r="D87" s="292">
        <v>74639529.36</v>
      </c>
      <c r="E87" s="211">
        <v>0</v>
      </c>
      <c r="F87" s="292">
        <f aca="true" t="shared" si="14" ref="F87:F103">D87+E87</f>
        <v>74639529.36</v>
      </c>
      <c r="G87" s="211">
        <v>14898456.53</v>
      </c>
      <c r="H87" s="211">
        <v>14898456.53</v>
      </c>
      <c r="I87" s="211">
        <f t="shared" si="13"/>
        <v>59741072.83</v>
      </c>
    </row>
    <row r="88" spans="2:9" ht="12.75">
      <c r="B88" s="293" t="s">
        <v>214</v>
      </c>
      <c r="C88" s="294"/>
      <c r="D88" s="292">
        <v>0</v>
      </c>
      <c r="E88" s="211">
        <v>376800</v>
      </c>
      <c r="F88" s="292">
        <f t="shared" si="14"/>
        <v>376800</v>
      </c>
      <c r="G88" s="211">
        <v>0</v>
      </c>
      <c r="H88" s="211">
        <v>0</v>
      </c>
      <c r="I88" s="211">
        <f t="shared" si="13"/>
        <v>376800</v>
      </c>
    </row>
    <row r="89" spans="2:9" ht="12.75">
      <c r="B89" s="293" t="s">
        <v>215</v>
      </c>
      <c r="C89" s="294"/>
      <c r="D89" s="292">
        <v>18405844.37</v>
      </c>
      <c r="E89" s="211">
        <v>0</v>
      </c>
      <c r="F89" s="292">
        <f t="shared" si="14"/>
        <v>18405844.37</v>
      </c>
      <c r="G89" s="211">
        <v>462243.55</v>
      </c>
      <c r="H89" s="211">
        <v>462243.55</v>
      </c>
      <c r="I89" s="211">
        <f t="shared" si="13"/>
        <v>17943600.82</v>
      </c>
    </row>
    <row r="90" spans="2:9" ht="12.75">
      <c r="B90" s="293" t="s">
        <v>216</v>
      </c>
      <c r="C90" s="294"/>
      <c r="D90" s="292"/>
      <c r="E90" s="211"/>
      <c r="F90" s="292">
        <f t="shared" si="14"/>
        <v>0</v>
      </c>
      <c r="G90" s="211"/>
      <c r="H90" s="211"/>
      <c r="I90" s="211">
        <f t="shared" si="13"/>
        <v>0</v>
      </c>
    </row>
    <row r="91" spans="2:9" ht="12.75">
      <c r="B91" s="293" t="s">
        <v>217</v>
      </c>
      <c r="C91" s="294"/>
      <c r="D91" s="292">
        <v>1100000</v>
      </c>
      <c r="E91" s="211">
        <v>0</v>
      </c>
      <c r="F91" s="292">
        <f t="shared" si="14"/>
        <v>1100000</v>
      </c>
      <c r="G91" s="211">
        <v>0</v>
      </c>
      <c r="H91" s="211">
        <v>0</v>
      </c>
      <c r="I91" s="211">
        <f t="shared" si="13"/>
        <v>1100000</v>
      </c>
    </row>
    <row r="92" spans="2:9" ht="12.75">
      <c r="B92" s="293" t="s">
        <v>218</v>
      </c>
      <c r="C92" s="294"/>
      <c r="D92" s="292"/>
      <c r="E92" s="211"/>
      <c r="F92" s="292">
        <f t="shared" si="14"/>
        <v>0</v>
      </c>
      <c r="G92" s="211"/>
      <c r="H92" s="211"/>
      <c r="I92" s="211">
        <f t="shared" si="13"/>
        <v>0</v>
      </c>
    </row>
    <row r="93" spans="2:9" ht="12.75">
      <c r="B93" s="293" t="s">
        <v>219</v>
      </c>
      <c r="C93" s="294"/>
      <c r="D93" s="292"/>
      <c r="E93" s="211"/>
      <c r="F93" s="292">
        <f t="shared" si="14"/>
        <v>0</v>
      </c>
      <c r="G93" s="211"/>
      <c r="H93" s="211"/>
      <c r="I93" s="211">
        <f t="shared" si="13"/>
        <v>0</v>
      </c>
    </row>
    <row r="94" spans="2:9" ht="12.75">
      <c r="B94" s="290" t="s">
        <v>220</v>
      </c>
      <c r="C94" s="291"/>
      <c r="D94" s="292">
        <f>SUM(D95:D103)</f>
        <v>21521849</v>
      </c>
      <c r="E94" s="292">
        <f>SUM(E95:E103)</f>
        <v>78000</v>
      </c>
      <c r="F94" s="292">
        <f>SUM(F95:F103)</f>
        <v>21599849</v>
      </c>
      <c r="G94" s="292">
        <f>SUM(G95:G103)</f>
        <v>3522205.74</v>
      </c>
      <c r="H94" s="292">
        <f>SUM(H95:H103)</f>
        <v>2257900.49</v>
      </c>
      <c r="I94" s="211">
        <f t="shared" si="13"/>
        <v>18077643.259999998</v>
      </c>
    </row>
    <row r="95" spans="2:9" ht="12.75">
      <c r="B95" s="293" t="s">
        <v>221</v>
      </c>
      <c r="C95" s="294"/>
      <c r="D95" s="292">
        <v>230000</v>
      </c>
      <c r="E95" s="211">
        <v>0</v>
      </c>
      <c r="F95" s="292">
        <f t="shared" si="14"/>
        <v>230000</v>
      </c>
      <c r="G95" s="211">
        <v>0</v>
      </c>
      <c r="H95" s="211">
        <v>0</v>
      </c>
      <c r="I95" s="211">
        <f t="shared" si="13"/>
        <v>230000</v>
      </c>
    </row>
    <row r="96" spans="2:9" ht="12.75">
      <c r="B96" s="293" t="s">
        <v>222</v>
      </c>
      <c r="C96" s="294"/>
      <c r="D96" s="292"/>
      <c r="E96" s="211"/>
      <c r="F96" s="292">
        <f t="shared" si="14"/>
        <v>0</v>
      </c>
      <c r="G96" s="211"/>
      <c r="H96" s="211"/>
      <c r="I96" s="211">
        <f t="shared" si="13"/>
        <v>0</v>
      </c>
    </row>
    <row r="97" spans="2:9" ht="12.75">
      <c r="B97" s="293" t="s">
        <v>223</v>
      </c>
      <c r="C97" s="294"/>
      <c r="D97" s="292"/>
      <c r="E97" s="211"/>
      <c r="F97" s="292">
        <f t="shared" si="14"/>
        <v>0</v>
      </c>
      <c r="G97" s="211"/>
      <c r="H97" s="211"/>
      <c r="I97" s="211">
        <f t="shared" si="13"/>
        <v>0</v>
      </c>
    </row>
    <row r="98" spans="2:9" ht="12.75">
      <c r="B98" s="293" t="s">
        <v>224</v>
      </c>
      <c r="C98" s="294"/>
      <c r="D98" s="292">
        <v>1301000</v>
      </c>
      <c r="E98" s="211">
        <v>-19638.4</v>
      </c>
      <c r="F98" s="292">
        <f t="shared" si="14"/>
        <v>1281361.6</v>
      </c>
      <c r="G98" s="211">
        <v>0</v>
      </c>
      <c r="H98" s="211">
        <v>0</v>
      </c>
      <c r="I98" s="211">
        <f t="shared" si="13"/>
        <v>1281361.6</v>
      </c>
    </row>
    <row r="99" spans="2:9" ht="12.75">
      <c r="B99" s="293" t="s">
        <v>225</v>
      </c>
      <c r="C99" s="294"/>
      <c r="D99" s="292">
        <v>5000</v>
      </c>
      <c r="E99" s="211">
        <v>19638.4</v>
      </c>
      <c r="F99" s="292">
        <f t="shared" si="14"/>
        <v>24638.4</v>
      </c>
      <c r="G99" s="211">
        <v>0</v>
      </c>
      <c r="H99" s="211">
        <v>0</v>
      </c>
      <c r="I99" s="211">
        <f t="shared" si="13"/>
        <v>24638.4</v>
      </c>
    </row>
    <row r="100" spans="2:9" ht="12.75">
      <c r="B100" s="293" t="s">
        <v>226</v>
      </c>
      <c r="C100" s="294"/>
      <c r="D100" s="292">
        <v>18453349</v>
      </c>
      <c r="E100" s="211">
        <v>32000</v>
      </c>
      <c r="F100" s="292">
        <f t="shared" si="14"/>
        <v>18485349</v>
      </c>
      <c r="G100" s="211">
        <v>3522205.74</v>
      </c>
      <c r="H100" s="211">
        <v>2257900.49</v>
      </c>
      <c r="I100" s="211">
        <f t="shared" si="13"/>
        <v>14963143.26</v>
      </c>
    </row>
    <row r="101" spans="2:9" ht="12.75">
      <c r="B101" s="293" t="s">
        <v>227</v>
      </c>
      <c r="C101" s="294"/>
      <c r="D101" s="292">
        <v>1200000</v>
      </c>
      <c r="E101" s="211">
        <v>34900</v>
      </c>
      <c r="F101" s="292">
        <f t="shared" si="14"/>
        <v>1234900</v>
      </c>
      <c r="G101" s="211">
        <v>0</v>
      </c>
      <c r="H101" s="211">
        <v>0</v>
      </c>
      <c r="I101" s="211">
        <f t="shared" si="13"/>
        <v>1234900</v>
      </c>
    </row>
    <row r="102" spans="2:9" ht="12.75">
      <c r="B102" s="293" t="s">
        <v>228</v>
      </c>
      <c r="C102" s="294"/>
      <c r="D102" s="292">
        <v>90000</v>
      </c>
      <c r="E102" s="211">
        <v>1100</v>
      </c>
      <c r="F102" s="292">
        <f t="shared" si="14"/>
        <v>91100</v>
      </c>
      <c r="G102" s="211">
        <v>0</v>
      </c>
      <c r="H102" s="211">
        <v>0</v>
      </c>
      <c r="I102" s="211">
        <f t="shared" si="13"/>
        <v>91100</v>
      </c>
    </row>
    <row r="103" spans="2:9" ht="12.75">
      <c r="B103" s="293" t="s">
        <v>229</v>
      </c>
      <c r="C103" s="294"/>
      <c r="D103" s="292">
        <v>242500</v>
      </c>
      <c r="E103" s="211">
        <v>10000</v>
      </c>
      <c r="F103" s="292">
        <f t="shared" si="14"/>
        <v>252500</v>
      </c>
      <c r="G103" s="211">
        <v>0</v>
      </c>
      <c r="H103" s="211">
        <v>0</v>
      </c>
      <c r="I103" s="211">
        <f t="shared" si="13"/>
        <v>252500</v>
      </c>
    </row>
    <row r="104" spans="2:9" ht="12.75">
      <c r="B104" s="290" t="s">
        <v>230</v>
      </c>
      <c r="C104" s="291"/>
      <c r="D104" s="292">
        <f>SUM(D105:D113)</f>
        <v>57805955.3</v>
      </c>
      <c r="E104" s="292">
        <f>SUM(E105:E113)</f>
        <v>666172.03</v>
      </c>
      <c r="F104" s="292">
        <f>SUM(F105:F113)</f>
        <v>58472127.33</v>
      </c>
      <c r="G104" s="292">
        <f>SUM(G105:G113)</f>
        <v>11696760.82</v>
      </c>
      <c r="H104" s="292">
        <f>SUM(H105:H113)</f>
        <v>11696760.82</v>
      </c>
      <c r="I104" s="211">
        <f t="shared" si="13"/>
        <v>46775366.51</v>
      </c>
    </row>
    <row r="105" spans="2:9" ht="12.75">
      <c r="B105" s="293" t="s">
        <v>231</v>
      </c>
      <c r="C105" s="294"/>
      <c r="D105" s="292">
        <v>41690190</v>
      </c>
      <c r="E105" s="211">
        <v>1000000</v>
      </c>
      <c r="F105" s="211">
        <f>D105+E105</f>
        <v>42690190</v>
      </c>
      <c r="G105" s="211">
        <v>9530297</v>
      </c>
      <c r="H105" s="211">
        <v>9530297</v>
      </c>
      <c r="I105" s="211">
        <f t="shared" si="13"/>
        <v>33159893</v>
      </c>
    </row>
    <row r="106" spans="2:9" ht="12.75">
      <c r="B106" s="293" t="s">
        <v>232</v>
      </c>
      <c r="C106" s="294"/>
      <c r="D106" s="292">
        <v>0</v>
      </c>
      <c r="E106" s="211">
        <v>20000</v>
      </c>
      <c r="F106" s="211">
        <f aca="true" t="shared" si="15" ref="F106:F113">D106+E106</f>
        <v>20000</v>
      </c>
      <c r="G106" s="211">
        <v>0</v>
      </c>
      <c r="H106" s="211">
        <v>0</v>
      </c>
      <c r="I106" s="211">
        <f t="shared" si="13"/>
        <v>20000</v>
      </c>
    </row>
    <row r="107" spans="2:9" ht="12.75">
      <c r="B107" s="293" t="s">
        <v>233</v>
      </c>
      <c r="C107" s="294"/>
      <c r="D107" s="292">
        <v>3380765.3</v>
      </c>
      <c r="E107" s="211">
        <v>-224102.97</v>
      </c>
      <c r="F107" s="211">
        <f t="shared" si="15"/>
        <v>3156662.3299999996</v>
      </c>
      <c r="G107" s="211">
        <v>0</v>
      </c>
      <c r="H107" s="211">
        <v>0</v>
      </c>
      <c r="I107" s="211">
        <f t="shared" si="13"/>
        <v>3156662.3299999996</v>
      </c>
    </row>
    <row r="108" spans="2:9" ht="12.75">
      <c r="B108" s="293" t="s">
        <v>234</v>
      </c>
      <c r="C108" s="294"/>
      <c r="D108" s="292"/>
      <c r="E108" s="211"/>
      <c r="F108" s="211">
        <f t="shared" si="15"/>
        <v>0</v>
      </c>
      <c r="G108" s="211"/>
      <c r="H108" s="211"/>
      <c r="I108" s="211">
        <f t="shared" si="13"/>
        <v>0</v>
      </c>
    </row>
    <row r="109" spans="2:9" ht="12.75">
      <c r="B109" s="293" t="s">
        <v>235</v>
      </c>
      <c r="C109" s="294"/>
      <c r="D109" s="292">
        <v>1200000</v>
      </c>
      <c r="E109" s="211">
        <v>0</v>
      </c>
      <c r="F109" s="211">
        <f t="shared" si="15"/>
        <v>1200000</v>
      </c>
      <c r="G109" s="211">
        <v>22254.82</v>
      </c>
      <c r="H109" s="211">
        <v>22254.82</v>
      </c>
      <c r="I109" s="211">
        <f t="shared" si="13"/>
        <v>1177745.18</v>
      </c>
    </row>
    <row r="110" spans="2:9" ht="12.75">
      <c r="B110" s="293" t="s">
        <v>236</v>
      </c>
      <c r="C110" s="294"/>
      <c r="D110" s="292"/>
      <c r="E110" s="211"/>
      <c r="F110" s="211">
        <f t="shared" si="15"/>
        <v>0</v>
      </c>
      <c r="G110" s="211"/>
      <c r="H110" s="211"/>
      <c r="I110" s="211">
        <f t="shared" si="13"/>
        <v>0</v>
      </c>
    </row>
    <row r="111" spans="2:9" ht="12.75">
      <c r="B111" s="293" t="s">
        <v>237</v>
      </c>
      <c r="C111" s="294"/>
      <c r="D111" s="292"/>
      <c r="E111" s="211"/>
      <c r="F111" s="211">
        <f t="shared" si="15"/>
        <v>0</v>
      </c>
      <c r="G111" s="211"/>
      <c r="H111" s="211"/>
      <c r="I111" s="211">
        <f t="shared" si="13"/>
        <v>0</v>
      </c>
    </row>
    <row r="112" spans="2:9" ht="12.75">
      <c r="B112" s="293" t="s">
        <v>238</v>
      </c>
      <c r="C112" s="294"/>
      <c r="D112" s="292"/>
      <c r="E112" s="211"/>
      <c r="F112" s="211">
        <f t="shared" si="15"/>
        <v>0</v>
      </c>
      <c r="G112" s="211"/>
      <c r="H112" s="211"/>
      <c r="I112" s="211">
        <f t="shared" si="13"/>
        <v>0</v>
      </c>
    </row>
    <row r="113" spans="2:9" ht="12.75">
      <c r="B113" s="293" t="s">
        <v>239</v>
      </c>
      <c r="C113" s="294"/>
      <c r="D113" s="292">
        <v>11535000</v>
      </c>
      <c r="E113" s="211">
        <v>-129725</v>
      </c>
      <c r="F113" s="211">
        <f t="shared" si="15"/>
        <v>11405275</v>
      </c>
      <c r="G113" s="211">
        <v>2144209</v>
      </c>
      <c r="H113" s="211">
        <v>2144209</v>
      </c>
      <c r="I113" s="211">
        <f t="shared" si="13"/>
        <v>9261066</v>
      </c>
    </row>
    <row r="114" spans="2:9" ht="25.5" customHeight="1">
      <c r="B114" s="295" t="s">
        <v>240</v>
      </c>
      <c r="C114" s="296"/>
      <c r="D114" s="292">
        <f>SUM(D115:D123)</f>
        <v>0</v>
      </c>
      <c r="E114" s="292">
        <f>SUM(E115:E123)</f>
        <v>0</v>
      </c>
      <c r="F114" s="292">
        <f>SUM(F115:F123)</f>
        <v>0</v>
      </c>
      <c r="G114" s="292">
        <f>SUM(G115:G123)</f>
        <v>0</v>
      </c>
      <c r="H114" s="292">
        <f>SUM(H115:H123)</f>
        <v>0</v>
      </c>
      <c r="I114" s="211">
        <f t="shared" si="13"/>
        <v>0</v>
      </c>
    </row>
    <row r="115" spans="2:9" ht="12.75">
      <c r="B115" s="293" t="s">
        <v>241</v>
      </c>
      <c r="C115" s="294"/>
      <c r="D115" s="292"/>
      <c r="E115" s="211"/>
      <c r="F115" s="211">
        <f>D115+E115</f>
        <v>0</v>
      </c>
      <c r="G115" s="211"/>
      <c r="H115" s="211"/>
      <c r="I115" s="211">
        <f t="shared" si="13"/>
        <v>0</v>
      </c>
    </row>
    <row r="116" spans="2:9" ht="12.75">
      <c r="B116" s="293" t="s">
        <v>242</v>
      </c>
      <c r="C116" s="294"/>
      <c r="D116" s="292"/>
      <c r="E116" s="211"/>
      <c r="F116" s="211">
        <f aca="true" t="shared" si="16" ref="F116:F123">D116+E116</f>
        <v>0</v>
      </c>
      <c r="G116" s="211"/>
      <c r="H116" s="211"/>
      <c r="I116" s="211">
        <f t="shared" si="13"/>
        <v>0</v>
      </c>
    </row>
    <row r="117" spans="2:9" ht="12.75">
      <c r="B117" s="293" t="s">
        <v>243</v>
      </c>
      <c r="C117" s="294"/>
      <c r="D117" s="292"/>
      <c r="E117" s="211"/>
      <c r="F117" s="211">
        <f t="shared" si="16"/>
        <v>0</v>
      </c>
      <c r="G117" s="211"/>
      <c r="H117" s="211"/>
      <c r="I117" s="211">
        <f t="shared" si="13"/>
        <v>0</v>
      </c>
    </row>
    <row r="118" spans="2:9" ht="12.75">
      <c r="B118" s="293" t="s">
        <v>244</v>
      </c>
      <c r="C118" s="294"/>
      <c r="D118" s="292"/>
      <c r="E118" s="211"/>
      <c r="F118" s="211">
        <f t="shared" si="16"/>
        <v>0</v>
      </c>
      <c r="G118" s="211"/>
      <c r="H118" s="211"/>
      <c r="I118" s="211">
        <f t="shared" si="13"/>
        <v>0</v>
      </c>
    </row>
    <row r="119" spans="2:9" ht="12.75">
      <c r="B119" s="293" t="s">
        <v>245</v>
      </c>
      <c r="C119" s="294"/>
      <c r="D119" s="292"/>
      <c r="E119" s="211"/>
      <c r="F119" s="211">
        <f t="shared" si="16"/>
        <v>0</v>
      </c>
      <c r="G119" s="211"/>
      <c r="H119" s="211"/>
      <c r="I119" s="211">
        <f t="shared" si="13"/>
        <v>0</v>
      </c>
    </row>
    <row r="120" spans="2:9" ht="12.75">
      <c r="B120" s="293" t="s">
        <v>246</v>
      </c>
      <c r="C120" s="294"/>
      <c r="D120" s="292"/>
      <c r="E120" s="211"/>
      <c r="F120" s="211">
        <f t="shared" si="16"/>
        <v>0</v>
      </c>
      <c r="G120" s="211"/>
      <c r="H120" s="211"/>
      <c r="I120" s="211">
        <f t="shared" si="13"/>
        <v>0</v>
      </c>
    </row>
    <row r="121" spans="2:9" ht="12.75">
      <c r="B121" s="293" t="s">
        <v>247</v>
      </c>
      <c r="C121" s="294"/>
      <c r="D121" s="292"/>
      <c r="E121" s="211"/>
      <c r="F121" s="211">
        <f t="shared" si="16"/>
        <v>0</v>
      </c>
      <c r="G121" s="211"/>
      <c r="H121" s="211"/>
      <c r="I121" s="211">
        <f t="shared" si="13"/>
        <v>0</v>
      </c>
    </row>
    <row r="122" spans="2:9" ht="12.75">
      <c r="B122" s="293" t="s">
        <v>248</v>
      </c>
      <c r="C122" s="294"/>
      <c r="D122" s="292"/>
      <c r="E122" s="211"/>
      <c r="F122" s="211">
        <f t="shared" si="16"/>
        <v>0</v>
      </c>
      <c r="G122" s="211"/>
      <c r="H122" s="211"/>
      <c r="I122" s="211">
        <f t="shared" si="13"/>
        <v>0</v>
      </c>
    </row>
    <row r="123" spans="2:9" ht="12.75">
      <c r="B123" s="293" t="s">
        <v>249</v>
      </c>
      <c r="C123" s="294"/>
      <c r="D123" s="292"/>
      <c r="E123" s="211"/>
      <c r="F123" s="211">
        <f t="shared" si="16"/>
        <v>0</v>
      </c>
      <c r="G123" s="211"/>
      <c r="H123" s="211"/>
      <c r="I123" s="211">
        <f t="shared" si="13"/>
        <v>0</v>
      </c>
    </row>
    <row r="124" spans="2:9" ht="12.75">
      <c r="B124" s="290" t="s">
        <v>250</v>
      </c>
      <c r="C124" s="291"/>
      <c r="D124" s="292">
        <f>SUM(D125:D133)</f>
        <v>9118648.09</v>
      </c>
      <c r="E124" s="292">
        <f>SUM(E125:E133)</f>
        <v>2075243.57</v>
      </c>
      <c r="F124" s="292">
        <f>SUM(F125:F133)</f>
        <v>11193891.66</v>
      </c>
      <c r="G124" s="292">
        <f>SUM(G125:G133)</f>
        <v>0</v>
      </c>
      <c r="H124" s="292">
        <f>SUM(H125:H133)</f>
        <v>0</v>
      </c>
      <c r="I124" s="211">
        <f t="shared" si="13"/>
        <v>11193891.66</v>
      </c>
    </row>
    <row r="125" spans="2:9" ht="12.75">
      <c r="B125" s="293" t="s">
        <v>251</v>
      </c>
      <c r="C125" s="294"/>
      <c r="D125" s="292">
        <v>80001</v>
      </c>
      <c r="E125" s="211">
        <v>2075243.57</v>
      </c>
      <c r="F125" s="211">
        <f>D125+E125</f>
        <v>2155244.5700000003</v>
      </c>
      <c r="G125" s="211">
        <v>0</v>
      </c>
      <c r="H125" s="211">
        <v>0</v>
      </c>
      <c r="I125" s="211">
        <f t="shared" si="13"/>
        <v>2155244.5700000003</v>
      </c>
    </row>
    <row r="126" spans="2:9" ht="12.75">
      <c r="B126" s="293" t="s">
        <v>252</v>
      </c>
      <c r="C126" s="294"/>
      <c r="D126" s="292"/>
      <c r="E126" s="211"/>
      <c r="F126" s="211">
        <f aca="true" t="shared" si="17" ref="F126:F133">D126+E126</f>
        <v>0</v>
      </c>
      <c r="G126" s="211"/>
      <c r="H126" s="211"/>
      <c r="I126" s="211">
        <f t="shared" si="13"/>
        <v>0</v>
      </c>
    </row>
    <row r="127" spans="2:9" ht="12.75">
      <c r="B127" s="293" t="s">
        <v>253</v>
      </c>
      <c r="C127" s="294"/>
      <c r="D127" s="292"/>
      <c r="E127" s="211"/>
      <c r="F127" s="211">
        <f t="shared" si="17"/>
        <v>0</v>
      </c>
      <c r="G127" s="211"/>
      <c r="H127" s="211"/>
      <c r="I127" s="211">
        <f t="shared" si="13"/>
        <v>0</v>
      </c>
    </row>
    <row r="128" spans="2:9" ht="12.75">
      <c r="B128" s="293" t="s">
        <v>254</v>
      </c>
      <c r="C128" s="294"/>
      <c r="D128" s="292">
        <v>7728645.09</v>
      </c>
      <c r="E128" s="211">
        <v>0</v>
      </c>
      <c r="F128" s="211">
        <f t="shared" si="17"/>
        <v>7728645.09</v>
      </c>
      <c r="G128" s="211">
        <v>0</v>
      </c>
      <c r="H128" s="211">
        <v>0</v>
      </c>
      <c r="I128" s="211">
        <f t="shared" si="13"/>
        <v>7728645.09</v>
      </c>
    </row>
    <row r="129" spans="2:9" ht="12.75">
      <c r="B129" s="293" t="s">
        <v>255</v>
      </c>
      <c r="C129" s="294"/>
      <c r="D129" s="292">
        <v>2</v>
      </c>
      <c r="E129" s="211">
        <v>0</v>
      </c>
      <c r="F129" s="211">
        <f t="shared" si="17"/>
        <v>2</v>
      </c>
      <c r="G129" s="211">
        <v>0</v>
      </c>
      <c r="H129" s="211">
        <v>0</v>
      </c>
      <c r="I129" s="211">
        <f t="shared" si="13"/>
        <v>2</v>
      </c>
    </row>
    <row r="130" spans="2:9" ht="12.75">
      <c r="B130" s="293" t="s">
        <v>256</v>
      </c>
      <c r="C130" s="294"/>
      <c r="D130" s="292">
        <v>1310000</v>
      </c>
      <c r="E130" s="211">
        <v>0</v>
      </c>
      <c r="F130" s="211">
        <f t="shared" si="17"/>
        <v>1310000</v>
      </c>
      <c r="G130" s="211">
        <v>0</v>
      </c>
      <c r="H130" s="211">
        <v>0</v>
      </c>
      <c r="I130" s="211">
        <f t="shared" si="13"/>
        <v>1310000</v>
      </c>
    </row>
    <row r="131" spans="2:9" ht="12.75">
      <c r="B131" s="293" t="s">
        <v>257</v>
      </c>
      <c r="C131" s="294"/>
      <c r="D131" s="292"/>
      <c r="E131" s="211"/>
      <c r="F131" s="211">
        <f t="shared" si="17"/>
        <v>0</v>
      </c>
      <c r="G131" s="211"/>
      <c r="H131" s="211"/>
      <c r="I131" s="211">
        <f t="shared" si="13"/>
        <v>0</v>
      </c>
    </row>
    <row r="132" spans="2:9" ht="12.75">
      <c r="B132" s="293" t="s">
        <v>258</v>
      </c>
      <c r="C132" s="294"/>
      <c r="D132" s="292"/>
      <c r="E132" s="211"/>
      <c r="F132" s="211">
        <f t="shared" si="17"/>
        <v>0</v>
      </c>
      <c r="G132" s="211"/>
      <c r="H132" s="211"/>
      <c r="I132" s="211">
        <f t="shared" si="13"/>
        <v>0</v>
      </c>
    </row>
    <row r="133" spans="2:9" ht="12.75">
      <c r="B133" s="293" t="s">
        <v>259</v>
      </c>
      <c r="C133" s="294"/>
      <c r="D133" s="292"/>
      <c r="E133" s="211"/>
      <c r="F133" s="211">
        <f t="shared" si="17"/>
        <v>0</v>
      </c>
      <c r="G133" s="211"/>
      <c r="H133" s="211"/>
      <c r="I133" s="211">
        <f t="shared" si="13"/>
        <v>0</v>
      </c>
    </row>
    <row r="134" spans="2:9" ht="12.75">
      <c r="B134" s="290" t="s">
        <v>260</v>
      </c>
      <c r="C134" s="291"/>
      <c r="D134" s="292">
        <f>SUM(D135:D137)</f>
        <v>51381496.54</v>
      </c>
      <c r="E134" s="292">
        <f>SUM(E135:E137)</f>
        <v>4435361.19</v>
      </c>
      <c r="F134" s="292">
        <f>SUM(F135:F137)</f>
        <v>55816857.73</v>
      </c>
      <c r="G134" s="292">
        <f>SUM(G135:G137)</f>
        <v>7972409.33</v>
      </c>
      <c r="H134" s="292">
        <f>SUM(H135:H137)</f>
        <v>7972409.33</v>
      </c>
      <c r="I134" s="211">
        <f t="shared" si="13"/>
        <v>47844448.4</v>
      </c>
    </row>
    <row r="135" spans="2:9" ht="12.75">
      <c r="B135" s="293" t="s">
        <v>261</v>
      </c>
      <c r="C135" s="294"/>
      <c r="D135" s="292">
        <v>49607653.01</v>
      </c>
      <c r="E135" s="211">
        <v>4671246.5</v>
      </c>
      <c r="F135" s="211">
        <f>D135+E135</f>
        <v>54278899.51</v>
      </c>
      <c r="G135" s="211">
        <v>7972409.33</v>
      </c>
      <c r="H135" s="211">
        <v>7972409.33</v>
      </c>
      <c r="I135" s="211">
        <f t="shared" si="13"/>
        <v>46306490.18</v>
      </c>
    </row>
    <row r="136" spans="2:9" ht="12.75">
      <c r="B136" s="293" t="s">
        <v>262</v>
      </c>
      <c r="C136" s="294"/>
      <c r="D136" s="292">
        <v>1773843.53</v>
      </c>
      <c r="E136" s="211">
        <v>-235885.31</v>
      </c>
      <c r="F136" s="211">
        <f>D136+E136</f>
        <v>1537958.22</v>
      </c>
      <c r="G136" s="211">
        <v>0</v>
      </c>
      <c r="H136" s="211">
        <v>0</v>
      </c>
      <c r="I136" s="211">
        <f t="shared" si="13"/>
        <v>1537958.22</v>
      </c>
    </row>
    <row r="137" spans="2:9" ht="12.75">
      <c r="B137" s="293" t="s">
        <v>263</v>
      </c>
      <c r="C137" s="294"/>
      <c r="D137" s="292"/>
      <c r="E137" s="211"/>
      <c r="F137" s="211">
        <f>D137+E137</f>
        <v>0</v>
      </c>
      <c r="G137" s="211"/>
      <c r="H137" s="211"/>
      <c r="I137" s="211">
        <f t="shared" si="13"/>
        <v>0</v>
      </c>
    </row>
    <row r="138" spans="2:9" ht="12.75">
      <c r="B138" s="290" t="s">
        <v>264</v>
      </c>
      <c r="C138" s="291"/>
      <c r="D138" s="292">
        <f>SUM(D139:D146)</f>
        <v>0</v>
      </c>
      <c r="E138" s="292">
        <f>SUM(E139:E146)</f>
        <v>0</v>
      </c>
      <c r="F138" s="292">
        <f>F139+F140+F141+F142+F143+F145+F146</f>
        <v>0</v>
      </c>
      <c r="G138" s="292">
        <f>SUM(G139:G146)</f>
        <v>0</v>
      </c>
      <c r="H138" s="292">
        <f>SUM(H139:H146)</f>
        <v>0</v>
      </c>
      <c r="I138" s="211">
        <f t="shared" si="13"/>
        <v>0</v>
      </c>
    </row>
    <row r="139" spans="2:9" ht="12.75">
      <c r="B139" s="293" t="s">
        <v>265</v>
      </c>
      <c r="C139" s="294"/>
      <c r="D139" s="292"/>
      <c r="E139" s="211"/>
      <c r="F139" s="211">
        <f>D139+E139</f>
        <v>0</v>
      </c>
      <c r="G139" s="211"/>
      <c r="H139" s="211"/>
      <c r="I139" s="211">
        <f t="shared" si="13"/>
        <v>0</v>
      </c>
    </row>
    <row r="140" spans="2:9" ht="12.75">
      <c r="B140" s="293" t="s">
        <v>266</v>
      </c>
      <c r="C140" s="294"/>
      <c r="D140" s="292"/>
      <c r="E140" s="211"/>
      <c r="F140" s="211">
        <f aca="true" t="shared" si="18" ref="F140:F146">D140+E140</f>
        <v>0</v>
      </c>
      <c r="G140" s="211"/>
      <c r="H140" s="211"/>
      <c r="I140" s="211">
        <f t="shared" si="13"/>
        <v>0</v>
      </c>
    </row>
    <row r="141" spans="2:9" ht="12.75">
      <c r="B141" s="293" t="s">
        <v>267</v>
      </c>
      <c r="C141" s="294"/>
      <c r="D141" s="292"/>
      <c r="E141" s="211"/>
      <c r="F141" s="211">
        <f t="shared" si="18"/>
        <v>0</v>
      </c>
      <c r="G141" s="211"/>
      <c r="H141" s="211"/>
      <c r="I141" s="211">
        <f t="shared" si="13"/>
        <v>0</v>
      </c>
    </row>
    <row r="142" spans="2:9" ht="12.75">
      <c r="B142" s="293" t="s">
        <v>268</v>
      </c>
      <c r="C142" s="294"/>
      <c r="D142" s="292"/>
      <c r="E142" s="211"/>
      <c r="F142" s="211">
        <f t="shared" si="18"/>
        <v>0</v>
      </c>
      <c r="G142" s="211"/>
      <c r="H142" s="211"/>
      <c r="I142" s="211">
        <f t="shared" si="13"/>
        <v>0</v>
      </c>
    </row>
    <row r="143" spans="2:9" ht="12.75">
      <c r="B143" s="293" t="s">
        <v>269</v>
      </c>
      <c r="C143" s="294"/>
      <c r="D143" s="292"/>
      <c r="E143" s="211"/>
      <c r="F143" s="211">
        <f t="shared" si="18"/>
        <v>0</v>
      </c>
      <c r="G143" s="211"/>
      <c r="H143" s="211"/>
      <c r="I143" s="211">
        <f t="shared" si="13"/>
        <v>0</v>
      </c>
    </row>
    <row r="144" spans="2:9" ht="12.75">
      <c r="B144" s="293" t="s">
        <v>270</v>
      </c>
      <c r="C144" s="294"/>
      <c r="D144" s="292"/>
      <c r="E144" s="211"/>
      <c r="F144" s="211">
        <f t="shared" si="18"/>
        <v>0</v>
      </c>
      <c r="G144" s="211"/>
      <c r="H144" s="211"/>
      <c r="I144" s="211">
        <f t="shared" si="13"/>
        <v>0</v>
      </c>
    </row>
    <row r="145" spans="2:9" ht="12.75">
      <c r="B145" s="293" t="s">
        <v>271</v>
      </c>
      <c r="C145" s="294"/>
      <c r="D145" s="292"/>
      <c r="E145" s="211"/>
      <c r="F145" s="211">
        <f t="shared" si="18"/>
        <v>0</v>
      </c>
      <c r="G145" s="211"/>
      <c r="H145" s="211"/>
      <c r="I145" s="211">
        <f t="shared" si="13"/>
        <v>0</v>
      </c>
    </row>
    <row r="146" spans="2:9" ht="12.75">
      <c r="B146" s="293" t="s">
        <v>272</v>
      </c>
      <c r="C146" s="294"/>
      <c r="D146" s="292"/>
      <c r="E146" s="211"/>
      <c r="F146" s="211">
        <f t="shared" si="18"/>
        <v>0</v>
      </c>
      <c r="G146" s="211"/>
      <c r="H146" s="211"/>
      <c r="I146" s="211">
        <f t="shared" si="13"/>
        <v>0</v>
      </c>
    </row>
    <row r="147" spans="2:9" ht="12.75">
      <c r="B147" s="290" t="s">
        <v>273</v>
      </c>
      <c r="C147" s="291"/>
      <c r="D147" s="292">
        <f>SUM(D148:D150)</f>
        <v>64649914.84</v>
      </c>
      <c r="E147" s="292">
        <f>SUM(E148:E150)</f>
        <v>-4870300.75</v>
      </c>
      <c r="F147" s="292">
        <f>SUM(F148:F150)</f>
        <v>59779614.09</v>
      </c>
      <c r="G147" s="292">
        <f>SUM(G148:G150)</f>
        <v>2872770</v>
      </c>
      <c r="H147" s="292">
        <f>SUM(H148:H150)</f>
        <v>2872770</v>
      </c>
      <c r="I147" s="211">
        <f t="shared" si="13"/>
        <v>56906844.09</v>
      </c>
    </row>
    <row r="148" spans="2:9" ht="12.75">
      <c r="B148" s="293" t="s">
        <v>274</v>
      </c>
      <c r="C148" s="294"/>
      <c r="D148" s="292"/>
      <c r="E148" s="211"/>
      <c r="F148" s="211">
        <f>D148+E148</f>
        <v>0</v>
      </c>
      <c r="G148" s="211"/>
      <c r="H148" s="211"/>
      <c r="I148" s="211">
        <f t="shared" si="13"/>
        <v>0</v>
      </c>
    </row>
    <row r="149" spans="2:9" ht="12.75">
      <c r="B149" s="293" t="s">
        <v>275</v>
      </c>
      <c r="C149" s="294"/>
      <c r="D149" s="292"/>
      <c r="E149" s="211"/>
      <c r="F149" s="211">
        <f>D149+E149</f>
        <v>0</v>
      </c>
      <c r="G149" s="211"/>
      <c r="H149" s="211"/>
      <c r="I149" s="211">
        <f t="shared" si="13"/>
        <v>0</v>
      </c>
    </row>
    <row r="150" spans="2:9" ht="12.75">
      <c r="B150" s="293" t="s">
        <v>276</v>
      </c>
      <c r="C150" s="294"/>
      <c r="D150" s="292">
        <v>64649914.84</v>
      </c>
      <c r="E150" s="211">
        <v>-4870300.75</v>
      </c>
      <c r="F150" s="211">
        <f>D150+E150</f>
        <v>59779614.09</v>
      </c>
      <c r="G150" s="211">
        <v>2872770</v>
      </c>
      <c r="H150" s="211">
        <v>2872770</v>
      </c>
      <c r="I150" s="211">
        <f aca="true" t="shared" si="19" ref="I150:I158">F150-G150</f>
        <v>56906844.09</v>
      </c>
    </row>
    <row r="151" spans="2:9" ht="12.75">
      <c r="B151" s="290" t="s">
        <v>277</v>
      </c>
      <c r="C151" s="291"/>
      <c r="D151" s="292">
        <f>SUM(D152:D158)</f>
        <v>113500000</v>
      </c>
      <c r="E151" s="292">
        <f>SUM(E152:E158)</f>
        <v>1912011.75</v>
      </c>
      <c r="F151" s="292">
        <f>SUM(F152:F158)</f>
        <v>115412011.75</v>
      </c>
      <c r="G151" s="292">
        <f>SUM(G152:G158)</f>
        <v>29372853.099999998</v>
      </c>
      <c r="H151" s="292">
        <f>SUM(H152:H158)</f>
        <v>29372853.099999998</v>
      </c>
      <c r="I151" s="211">
        <f t="shared" si="19"/>
        <v>86039158.65</v>
      </c>
    </row>
    <row r="152" spans="2:9" ht="12.75">
      <c r="B152" s="293" t="s">
        <v>278</v>
      </c>
      <c r="C152" s="294"/>
      <c r="D152" s="292">
        <v>111500000</v>
      </c>
      <c r="E152" s="211">
        <v>1751383.85</v>
      </c>
      <c r="F152" s="211">
        <f>D152+E152</f>
        <v>113251383.85</v>
      </c>
      <c r="G152" s="211">
        <v>28414372.11</v>
      </c>
      <c r="H152" s="211">
        <v>28414372.11</v>
      </c>
      <c r="I152" s="211">
        <f t="shared" si="19"/>
        <v>84837011.74</v>
      </c>
    </row>
    <row r="153" spans="2:9" ht="12.75">
      <c r="B153" s="293" t="s">
        <v>279</v>
      </c>
      <c r="C153" s="294"/>
      <c r="D153" s="292">
        <v>2000000</v>
      </c>
      <c r="E153" s="211">
        <v>160627.9</v>
      </c>
      <c r="F153" s="211">
        <f aca="true" t="shared" si="20" ref="F153:F158">D153+E153</f>
        <v>2160627.9</v>
      </c>
      <c r="G153" s="211">
        <v>958480.99</v>
      </c>
      <c r="H153" s="211">
        <v>958480.99</v>
      </c>
      <c r="I153" s="211">
        <f t="shared" si="19"/>
        <v>1202146.91</v>
      </c>
    </row>
    <row r="154" spans="2:9" ht="12.75">
      <c r="B154" s="293" t="s">
        <v>280</v>
      </c>
      <c r="C154" s="294"/>
      <c r="D154" s="292"/>
      <c r="E154" s="211"/>
      <c r="F154" s="211">
        <f t="shared" si="20"/>
        <v>0</v>
      </c>
      <c r="G154" s="211"/>
      <c r="H154" s="211"/>
      <c r="I154" s="211">
        <f t="shared" si="19"/>
        <v>0</v>
      </c>
    </row>
    <row r="155" spans="2:9" ht="12.75">
      <c r="B155" s="293" t="s">
        <v>281</v>
      </c>
      <c r="C155" s="294"/>
      <c r="D155" s="292"/>
      <c r="E155" s="211"/>
      <c r="F155" s="211">
        <f t="shared" si="20"/>
        <v>0</v>
      </c>
      <c r="G155" s="211"/>
      <c r="H155" s="211"/>
      <c r="I155" s="211">
        <f t="shared" si="19"/>
        <v>0</v>
      </c>
    </row>
    <row r="156" spans="2:9" ht="12.75">
      <c r="B156" s="293" t="s">
        <v>282</v>
      </c>
      <c r="C156" s="294"/>
      <c r="D156" s="292"/>
      <c r="E156" s="211"/>
      <c r="F156" s="211">
        <f t="shared" si="20"/>
        <v>0</v>
      </c>
      <c r="G156" s="211"/>
      <c r="H156" s="211"/>
      <c r="I156" s="211">
        <f t="shared" si="19"/>
        <v>0</v>
      </c>
    </row>
    <row r="157" spans="2:9" ht="12.75">
      <c r="B157" s="293" t="s">
        <v>283</v>
      </c>
      <c r="C157" s="294"/>
      <c r="D157" s="292"/>
      <c r="E157" s="211"/>
      <c r="F157" s="211">
        <f t="shared" si="20"/>
        <v>0</v>
      </c>
      <c r="G157" s="211"/>
      <c r="H157" s="211"/>
      <c r="I157" s="211">
        <f t="shared" si="19"/>
        <v>0</v>
      </c>
    </row>
    <row r="158" spans="2:9" ht="12.75">
      <c r="B158" s="293" t="s">
        <v>284</v>
      </c>
      <c r="C158" s="294"/>
      <c r="D158" s="292"/>
      <c r="E158" s="211"/>
      <c r="F158" s="211">
        <f t="shared" si="20"/>
        <v>0</v>
      </c>
      <c r="G158" s="211"/>
      <c r="H158" s="211"/>
      <c r="I158" s="211">
        <f t="shared" si="19"/>
        <v>0</v>
      </c>
    </row>
    <row r="159" spans="2:9" ht="12.75">
      <c r="B159" s="290"/>
      <c r="C159" s="291"/>
      <c r="D159" s="292"/>
      <c r="E159" s="211"/>
      <c r="F159" s="211"/>
      <c r="G159" s="211"/>
      <c r="H159" s="211"/>
      <c r="I159" s="211"/>
    </row>
    <row r="160" spans="2:9" ht="12.75">
      <c r="B160" s="304" t="s">
        <v>186</v>
      </c>
      <c r="C160" s="305"/>
      <c r="D160" s="289">
        <f aca="true" t="shared" si="21" ref="D160:I160">D10+D85</f>
        <v>1554647587.98</v>
      </c>
      <c r="E160" s="289">
        <f t="shared" si="21"/>
        <v>85914079.99000001</v>
      </c>
      <c r="F160" s="289">
        <f t="shared" si="21"/>
        <v>1640561667.97</v>
      </c>
      <c r="G160" s="289">
        <f t="shared" si="21"/>
        <v>328571805.44</v>
      </c>
      <c r="H160" s="289">
        <f t="shared" si="21"/>
        <v>323330124.34000003</v>
      </c>
      <c r="I160" s="289">
        <f t="shared" si="21"/>
        <v>1311989862.5300002</v>
      </c>
    </row>
    <row r="161" spans="2:9" ht="13.5" thickBot="1">
      <c r="B161" s="306"/>
      <c r="C161" s="307"/>
      <c r="D161" s="308"/>
      <c r="E161" s="309"/>
      <c r="F161" s="309"/>
      <c r="G161" s="309"/>
      <c r="H161" s="309"/>
      <c r="I161" s="309"/>
    </row>
    <row r="163" ht="15.75">
      <c r="B163" s="310" t="s">
        <v>187</v>
      </c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VERENAIS</dc:creator>
  <cp:keywords/>
  <dc:description/>
  <cp:lastModifiedBy>contr</cp:lastModifiedBy>
  <cp:lastPrinted>2022-04-13T19:37:21Z</cp:lastPrinted>
  <dcterms:created xsi:type="dcterms:W3CDTF">2022-04-13T00:34:36Z</dcterms:created>
  <dcterms:modified xsi:type="dcterms:W3CDTF">2022-05-02T20:00:49Z</dcterms:modified>
  <cp:category/>
  <cp:version/>
  <cp:contentType/>
  <cp:contentStatus/>
</cp:coreProperties>
</file>