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  <sheet name="EADYO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<sst xmlns="http://schemas.openxmlformats.org/spreadsheetml/2006/main" count="517" uniqueCount="363">
  <si>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</si>
  <si>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</si>
  <si>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</si>
  <si>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</si>
  <si>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</si>
  <si>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</si>
  <si>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</si>
  <si>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</si>
  <si>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</si>
  <si>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</si>
  <si>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</si>
  <si>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</si>
  <si>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</si>
  <si>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</si>
  <si>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</si>
  <si>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</si>
  <si>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</si>
  <si>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</si>
  <si>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</si>
  <si>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</si>
  <si>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</si>
  <si>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</si>
  <si>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</si>
  <si>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</si>
  <si>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</si>
  <si>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</si>
  <si>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</si>
  <si>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</si>
  <si>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</si>
  <si>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</si>
  <si>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</si>
  <si>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</si>
  <si>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</si>
  <si>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</si>
  <si>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</si>
  <si>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</si>
  <si>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</si>
  <si>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</si>
  <si>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</si>
  <si>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</si>
  <si>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</si>
  <si>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</si>
  <si>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</si>
  <si>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</si>
  <si>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</si>
  <si>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</si>
  <si>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</si>
  <si>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</si>
  <si>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</si>
  <si>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</si>
  <si>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</si>
  <si>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</si>
  <si>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</si>
  <si>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</si>
  <si>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</si>
  <si>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</si>
  <si>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</si>
  <si>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</si>
  <si>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</si>
  <si>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</si>
  <si>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</si>
  <si>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</si>
  <si>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</si>
  <si>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</si>
  <si>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</si>
  <si>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</si>
  <si>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</si>
  <si>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</si>
  <si>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</si>
  <si>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</si>
  <si>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</si>
  <si>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</si>
  <si>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</si>
  <si>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</si>
  <si>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</si>
  <si>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</si>
  <si>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</si>
  <si>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</si>
  <si>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</si>
  <si>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</si>
  <si>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</si>
  <si>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</si>
  <si>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</si>
  <si>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</si>
  <si>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</si>
  <si>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</si>
  <si>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</si>
  <si>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</si>
  <si>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</si>
  <si>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</si>
  <si>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</si>
  <si>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</si>
  <si>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</si>
  <si>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</si>
  <si>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</si>
  <si>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</si>
  <si>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</si>
  <si>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</si>
  <si>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</si>
  <si>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</si>
  <si>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</si>
  <si>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</si>
  <si>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</si>
  <si>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</si>
  <si>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</si>
  <si>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</si>
  <si>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</si>
  <si>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</si>
  <si>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</si>
  <si>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</si>
  <si>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</si>
  <si>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</si>
  <si>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</si>
  <si>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</si>
  <si>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</si>
  <si>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</si>
  <si>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</si>
  <si>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</si>
  <si>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</si>
  <si>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</si>
  <si>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</si>
  <si>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2021 y al 30 de Septiembre de 2022 (b)</t>
  </si>
  <si>
    <t>2022 (d)</t>
  </si>
  <si>
    <t>31 de diciembre de 2021 (e)</t>
  </si>
  <si>
    <t>MUNICIPIO DE TEPIC NAYARIT</t>
  </si>
  <si>
    <t>NAYARIT</t>
  </si>
  <si>
    <t/>
  </si>
  <si>
    <t>Estado de Actividades</t>
  </si>
  <si>
    <t xml:space="preserve"> Del 01/ene./2022 al 30/sep./2022</t>
  </si>
  <si>
    <t>(Cifras en Pesos)</t>
  </si>
  <si>
    <t>Concepto</t>
  </si>
  <si>
    <t>2022</t>
  </si>
  <si>
    <t>2021</t>
  </si>
  <si>
    <t>INGRESOS Y OTROS BENEFICIOS</t>
  </si>
  <si>
    <t xml:space="preserve">       INGRESOS DE GESTIÓN</t>
  </si>
  <si>
    <t xml:space="preserve">             IMPUESTOS</t>
  </si>
  <si>
    <t xml:space="preserve">             DERECHOS</t>
  </si>
  <si>
    <t xml:space="preserve">             PRODUCTOS</t>
  </si>
  <si>
    <t xml:space="preserve">             APROVECHAMIENTOS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</si>
  <si>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</si>
  <si>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</si>
  <si>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</si>
  <si>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</si>
  <si>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</si>
  <si>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</si>
  <si>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</si>
  <si>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</si>
  <si>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</si>
  <si>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</si>
  <si>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</si>
  <si>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</si>
  <si>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</si>
  <si>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PARTICIPACIONES Y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</si>
  <si>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</si>
  <si>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</si>
  <si>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</si>
  <si>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</si>
  <si>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</si>
  <si>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</si>
  <si>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</si>
  <si>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Bajo protesta de decir verdad declaramos que los Estados Financieros y sus Notas son razonablemente correctos y responsabilidad del emisor</t>
  </si>
  <si>
    <t>Estado de Flujos de Efectivo</t>
  </si>
  <si>
    <t>Del 1 de Enero al 30 de Septiembre de 2022 y 2021</t>
  </si>
  <si>
    <t>(Pesos)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</si>
  <si>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</si>
  <si>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</si>
  <si>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</si>
  <si>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</si>
  <si>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</si>
  <si>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</si>
  <si>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</si>
  <si>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</si>
  <si>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</si>
  <si>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</si>
  <si>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</si>
  <si>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</si>
  <si>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</si>
  <si>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</si>
  <si>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</si>
  <si>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</si>
  <si>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</si>
  <si>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</si>
  <si>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</si>
  <si>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</si>
  <si>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</si>
  <si>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</si>
  <si>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</si>
  <si>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</si>
  <si>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</si>
  <si>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</si>
  <si>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</si>
  <si>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</si>
  <si>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</si>
  <si>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</si>
  <si>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</si>
  <si>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</si>
  <si>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</si>
  <si>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</si>
  <si>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</si>
  <si>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</si>
  <si>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</si>
  <si>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</si>
  <si>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</si>
  <si>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</si>
  <si>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</si>
  <si>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</si>
  <si>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</si>
  <si>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</si>
  <si>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</si>
  <si>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</si>
  <si>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</si>
  <si>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Variación en la Hacienda Pública</t>
  </si>
  <si>
    <t>Del 1 de Enero al 30 de Septiembre de 2022</t>
  </si>
  <si>
    <t>(pesos)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</si>
  <si>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</si>
  <si>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</si>
  <si>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</si>
  <si>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</si>
  <si>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</si>
  <si>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</si>
  <si>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2021 </t>
  </si>
  <si>
    <t>Donaciones de Capital</t>
  </si>
  <si>
    <t>Actualización de la Hacienda Pública/Patrimonio</t>
  </si>
  <si>
    <t xml:space="preserve">HACIENDA PÚBLICA /PATRIMONIO GENERADO NETO DE 2021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</si>
  <si>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</si>
  <si>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</si>
  <si>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</si>
  <si>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</si>
  <si>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</si>
  <si>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DE 2021 </t>
  </si>
  <si>
    <t>Resultado por Posición  Monetaria</t>
  </si>
  <si>
    <t>Resultado por Tenencia de Activos no Monetarios</t>
  </si>
  <si>
    <t xml:space="preserve">HACIENDA PÚBLICA / PATRIMONIO  NETO  FINAL DE 2021 </t>
  </si>
  <si>
    <t xml:space="preserve">CAMBIOS EN LA HACIENDA PÚBLICA/PATRIMONIO CONTRIBUIDO NETO DE 2022 </t>
  </si>
  <si>
    <t>Aportaciones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</si>
  <si>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</si>
  <si>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</si>
  <si>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</si>
  <si>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Estado de Cambios en la Situación Financiera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</si>
  <si>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</si>
  <si>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</si>
  <si>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</si>
  <si>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</si>
  <si>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</si>
  <si>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</si>
  <si>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</si>
  <si>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</si>
  <si>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</si>
  <si>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</si>
  <si>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</si>
  <si>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</si>
  <si>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</si>
  <si>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</si>
  <si>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</si>
  <si>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</si>
  <si>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</si>
  <si>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</si>
  <si>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</si>
  <si>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</si>
  <si>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</si>
  <si>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</si>
  <si>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</si>
  <si>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</si>
  <si>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</si>
  <si>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</si>
  <si>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</si>
  <si>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</si>
  <si>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</si>
  <si>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</si>
  <si>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Actualización de la Hacienda Pública / Patrimonio</t>
  </si>
  <si>
    <t>Hacienda Pública/Patrimonio Generado</t>
  </si>
  <si>
    <t>Resultados del Ejercicio (Ahorro / Desahorro)</t>
  </si>
  <si>
    <t>Revalúos</t>
  </si>
  <si>
    <t>Exceso o Insuficiencia en la Actualización de la Hacienda Pública/Patrimonio</t>
  </si>
  <si>
    <t>Resultado por Posición Monetaria</t>
  </si>
  <si>
    <t>Informe de Pasivos Contingentes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</si>
  <si>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</si>
  <si>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</si>
  <si>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</si>
  <si>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NO APLICA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</si>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</sst>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  <numFmt numFmtId="167" formatCode="#,##0_ ;\-#,##0\ "/>
    <numFmt numFmtId="168" formatCode="&quot;$&quot;#,##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24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7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 indent="2"/>
    </xf>
    <xf numFmtId="164" fontId="65" fillId="0" borderId="13" xfId="0" applyNumberFormat="1" applyFont="1" applyBorder="1" applyAlignment="1">
      <alignment horizontal="right" vertical="center" wrapText="1"/>
    </xf>
    <xf numFmtId="164" fontId="65" fillId="0" borderId="13" xfId="0" applyNumberFormat="1" applyFont="1" applyBorder="1" applyAlignment="1">
      <alignment horizontal="left" vertical="center" wrapText="1" indent="2"/>
    </xf>
    <xf numFmtId="164" fontId="64" fillId="0" borderId="13" xfId="0" applyNumberFormat="1" applyFont="1" applyBorder="1" applyAlignment="1">
      <alignment horizontal="right" vertical="center" wrapText="1"/>
    </xf>
    <xf numFmtId="0" fontId="64" fillId="0" borderId="12" xfId="0" applyFont="1" applyBorder="1" applyAlignment="1">
      <alignment horizontal="left" vertical="center" wrapText="1" indent="2"/>
    </xf>
    <xf numFmtId="164" fontId="64" fillId="0" borderId="13" xfId="0" applyNumberFormat="1" applyFont="1" applyBorder="1" applyAlignment="1">
      <alignment horizontal="left" vertical="center" wrapText="1" indent="2"/>
    </xf>
    <xf numFmtId="0" fontId="64" fillId="0" borderId="12" xfId="0" applyFont="1" applyBorder="1" applyAlignment="1">
      <alignment horizontal="left" vertical="center" wrapText="1" indent="4"/>
    </xf>
    <xf numFmtId="164" fontId="64" fillId="0" borderId="12" xfId="0" applyNumberFormat="1" applyFont="1" applyBorder="1" applyAlignment="1">
      <alignment horizontal="left" vertical="center" wrapText="1" indent="4"/>
    </xf>
    <xf numFmtId="164" fontId="64" fillId="0" borderId="12" xfId="0" applyNumberFormat="1" applyFont="1" applyBorder="1" applyAlignment="1">
      <alignment horizontal="left" vertical="center" indent="4"/>
    </xf>
    <xf numFmtId="164" fontId="66" fillId="0" borderId="13" xfId="0" applyNumberFormat="1" applyFont="1" applyBorder="1" applyAlignment="1">
      <alignment horizontal="left" vertical="center" wrapText="1" indent="2"/>
    </xf>
    <xf numFmtId="0" fontId="64" fillId="0" borderId="10" xfId="0" applyFont="1" applyBorder="1" applyAlignment="1">
      <alignment horizontal="left" vertical="center" wrapText="1" indent="2"/>
    </xf>
    <xf numFmtId="164" fontId="64" fillId="0" borderId="11" xfId="0" applyNumberFormat="1" applyFont="1" applyBorder="1" applyAlignment="1">
      <alignment horizontal="center" vertical="center" wrapText="1"/>
    </xf>
    <xf numFmtId="164" fontId="64" fillId="0" borderId="11" xfId="0" applyNumberFormat="1" applyFont="1" applyBorder="1" applyAlignment="1">
      <alignment horizontal="left" vertical="center" wrapText="1" indent="2"/>
    </xf>
    <xf numFmtId="164" fontId="64" fillId="0" borderId="11" xfId="0" applyNumberFormat="1" applyFont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0" fontId="16" fillId="34" borderId="0" xfId="0" applyFont="1" applyFill="1" applyAlignment="1">
      <alignment/>
    </xf>
    <xf numFmtId="0" fontId="18" fillId="34" borderId="0" xfId="54" applyFont="1" applyFill="1">
      <alignment/>
      <protection/>
    </xf>
    <xf numFmtId="0" fontId="18" fillId="34" borderId="0" xfId="54" applyFont="1" applyFill="1" applyAlignment="1">
      <alignment horizontal="center"/>
      <protection/>
    </xf>
    <xf numFmtId="0" fontId="18" fillId="34" borderId="0" xfId="54" applyFont="1" applyFill="1" applyAlignment="1">
      <alignment horizontal="centerContinuous"/>
      <protection/>
    </xf>
    <xf numFmtId="0" fontId="16" fillId="34" borderId="0" xfId="0" applyFont="1" applyFill="1" applyAlignment="1">
      <alignment horizontal="centerContinuous"/>
    </xf>
    <xf numFmtId="0" fontId="15" fillId="34" borderId="0" xfId="54" applyFont="1" applyFill="1" applyAlignment="1">
      <alignment horizontal="centerContinuous" vertical="center"/>
      <protection/>
    </xf>
    <xf numFmtId="0" fontId="15" fillId="34" borderId="0" xfId="54" applyFont="1" applyFill="1" applyAlignment="1">
      <alignment horizontal="center" vertical="top"/>
      <protection/>
    </xf>
    <xf numFmtId="0" fontId="19" fillId="34" borderId="0" xfId="0" applyFont="1" applyFill="1" applyAlignment="1">
      <alignment vertical="center"/>
    </xf>
    <xf numFmtId="0" fontId="16" fillId="34" borderId="14" xfId="0" applyFont="1" applyFill="1" applyBorder="1" applyAlignment="1">
      <alignment/>
    </xf>
    <xf numFmtId="0" fontId="18" fillId="34" borderId="0" xfId="54" applyFont="1" applyFill="1" applyAlignment="1">
      <alignment vertical="center"/>
      <protection/>
    </xf>
    <xf numFmtId="0" fontId="15" fillId="34" borderId="0" xfId="54" applyFont="1" applyFill="1" applyAlignment="1">
      <alignment vertical="top"/>
      <protection/>
    </xf>
    <xf numFmtId="0" fontId="16" fillId="34" borderId="15" xfId="0" applyFont="1" applyFill="1" applyBorder="1" applyAlignment="1">
      <alignment/>
    </xf>
    <xf numFmtId="0" fontId="16" fillId="34" borderId="0" xfId="0" applyFont="1" applyFill="1" applyAlignment="1">
      <alignment vertical="top"/>
    </xf>
    <xf numFmtId="0" fontId="16" fillId="34" borderId="14" xfId="0" applyFont="1" applyFill="1" applyBorder="1" applyAlignment="1">
      <alignment vertical="top"/>
    </xf>
    <xf numFmtId="0" fontId="18" fillId="34" borderId="0" xfId="54" applyFont="1" applyFill="1" applyAlignment="1">
      <alignment vertical="top"/>
      <protection/>
    </xf>
    <xf numFmtId="0" fontId="18" fillId="34" borderId="0" xfId="54" applyFont="1" applyFill="1" applyAlignment="1">
      <alignment horizontal="left" vertical="top"/>
      <protection/>
    </xf>
    <xf numFmtId="3" fontId="18" fillId="34" borderId="0" xfId="54" applyNumberFormat="1" applyFont="1" applyFill="1" applyAlignment="1">
      <alignment vertical="top"/>
      <protection/>
    </xf>
    <xf numFmtId="3" fontId="15" fillId="34" borderId="0" xfId="54" applyNumberFormat="1" applyFont="1" applyFill="1" applyAlignment="1" applyProtection="1">
      <alignment vertical="top"/>
      <protection locked="0"/>
    </xf>
    <xf numFmtId="0" fontId="15" fillId="34" borderId="0" xfId="54" applyFont="1" applyFill="1" applyAlignment="1">
      <alignment horizontal="left" vertical="top"/>
      <protection/>
    </xf>
    <xf numFmtId="0" fontId="16" fillId="34" borderId="0" xfId="0" applyFont="1" applyFill="1" applyAlignment="1">
      <alignment horizontal="left" vertical="top"/>
    </xf>
    <xf numFmtId="0" fontId="16" fillId="34" borderId="0" xfId="0" applyFont="1" applyFill="1" applyAlignment="1">
      <alignment horizontal="left" vertical="top" wrapText="1"/>
    </xf>
    <xf numFmtId="0" fontId="16" fillId="34" borderId="14" xfId="0" applyFont="1" applyFill="1" applyBorder="1" applyAlignment="1">
      <alignment horizontal="left" vertical="top" wrapText="1"/>
    </xf>
    <xf numFmtId="3" fontId="18" fillId="34" borderId="0" xfId="54" applyNumberFormat="1" applyFont="1" applyFill="1" applyAlignment="1">
      <alignment horizontal="right" vertical="top" wrapText="1"/>
      <protection/>
    </xf>
    <xf numFmtId="0" fontId="16" fillId="34" borderId="15" xfId="0" applyFont="1" applyFill="1" applyBorder="1" applyAlignment="1">
      <alignment horizontal="left" wrapText="1"/>
    </xf>
    <xf numFmtId="0" fontId="16" fillId="34" borderId="0" xfId="0" applyFont="1" applyFill="1" applyAlignment="1">
      <alignment horizontal="left" wrapText="1"/>
    </xf>
    <xf numFmtId="3" fontId="15" fillId="34" borderId="0" xfId="54" applyNumberFormat="1" applyFont="1" applyFill="1" applyAlignment="1">
      <alignment vertical="top"/>
      <protection/>
    </xf>
    <xf numFmtId="3" fontId="18" fillId="34" borderId="0" xfId="54" applyNumberFormat="1" applyFont="1" applyFill="1" applyAlignment="1" applyProtection="1">
      <alignment horizontal="right" vertical="top" wrapText="1"/>
      <protection locked="0"/>
    </xf>
    <xf numFmtId="0" fontId="16" fillId="34" borderId="16" xfId="0" applyFont="1" applyFill="1" applyBorder="1" applyAlignment="1">
      <alignment vertical="top"/>
    </xf>
    <xf numFmtId="0" fontId="18" fillId="34" borderId="17" xfId="54" applyFont="1" applyFill="1" applyBorder="1" applyAlignment="1">
      <alignment vertical="top"/>
      <protection/>
    </xf>
    <xf numFmtId="3" fontId="15" fillId="34" borderId="17" xfId="54" applyNumberFormat="1" applyFont="1" applyFill="1" applyBorder="1" applyAlignment="1">
      <alignment vertical="top"/>
      <protection/>
    </xf>
    <xf numFmtId="0" fontId="16" fillId="34" borderId="17" xfId="0" applyFont="1" applyFill="1" applyBorder="1" applyAlignment="1">
      <alignment vertical="top"/>
    </xf>
    <xf numFmtId="0" fontId="16" fillId="34" borderId="18" xfId="0" applyFont="1" applyFill="1" applyBorder="1" applyAlignment="1">
      <alignment/>
    </xf>
    <xf numFmtId="0" fontId="15" fillId="34" borderId="0" xfId="0" applyFont="1" applyFill="1" applyAlignment="1">
      <alignment vertical="top"/>
    </xf>
    <xf numFmtId="0" fontId="15" fillId="34" borderId="0" xfId="0" applyFont="1" applyFill="1" applyAlignment="1">
      <alignment/>
    </xf>
    <xf numFmtId="43" fontId="15" fillId="34" borderId="0" xfId="50" applyFont="1" applyFill="1" applyBorder="1" applyAlignment="1">
      <alignment/>
    </xf>
    <xf numFmtId="0" fontId="15" fillId="34" borderId="0" xfId="0" applyFont="1" applyFill="1" applyAlignment="1">
      <alignment vertical="center"/>
    </xf>
    <xf numFmtId="43" fontId="15" fillId="34" borderId="0" xfId="50" applyFont="1" applyFill="1" applyBorder="1" applyAlignment="1" applyProtection="1">
      <alignment/>
      <protection locked="0"/>
    </xf>
    <xf numFmtId="0" fontId="18" fillId="34" borderId="0" xfId="0" applyFont="1" applyFill="1" applyAlignment="1">
      <alignment horizontal="right" vertical="top"/>
    </xf>
    <xf numFmtId="0" fontId="16" fillId="34" borderId="0" xfId="0" applyFont="1" applyFill="1" applyAlignment="1" applyProtection="1">
      <alignment horizontal="center"/>
      <protection locked="0"/>
    </xf>
    <xf numFmtId="0" fontId="16" fillId="34" borderId="0" xfId="0" applyFont="1" applyFill="1" applyAlignment="1" applyProtection="1">
      <alignment/>
      <protection locked="0"/>
    </xf>
    <xf numFmtId="0" fontId="18" fillId="34" borderId="0" xfId="0" applyFont="1" applyFill="1" applyAlignment="1">
      <alignment vertical="top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 applyProtection="1">
      <alignment horizontal="center" vertical="top" wrapText="1"/>
      <protection locked="0"/>
    </xf>
    <xf numFmtId="0" fontId="15" fillId="34" borderId="0" xfId="0" applyFont="1" applyFill="1" applyAlignment="1" applyProtection="1">
      <alignment vertical="top" wrapText="1"/>
      <protection locked="0"/>
    </xf>
    <xf numFmtId="0" fontId="18" fillId="35" borderId="19" xfId="54" applyFont="1" applyFill="1" applyBorder="1" applyAlignment="1">
      <alignment horizontal="center" vertical="center"/>
      <protection/>
    </xf>
    <xf numFmtId="165" fontId="18" fillId="35" borderId="19" xfId="50" applyNumberFormat="1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vertical="top"/>
    </xf>
    <xf numFmtId="0" fontId="18" fillId="33" borderId="0" xfId="0" applyFont="1" applyFill="1" applyAlignment="1">
      <alignment/>
    </xf>
    <xf numFmtId="0" fontId="18" fillId="33" borderId="0" xfId="15" applyNumberFormat="1" applyFont="1" applyFill="1" applyAlignment="1">
      <alignment horizontal="centerContinuous" vertical="center"/>
      <protection/>
    </xf>
    <xf numFmtId="0" fontId="18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5" fillId="33" borderId="17" xfId="0" applyFont="1" applyFill="1" applyBorder="1" applyAlignment="1">
      <alignment/>
    </xf>
    <xf numFmtId="165" fontId="18" fillId="35" borderId="21" xfId="48" applyNumberFormat="1" applyFont="1" applyFill="1" applyBorder="1" applyAlignment="1">
      <alignment horizontal="center" vertical="center" wrapText="1"/>
    </xf>
    <xf numFmtId="165" fontId="18" fillId="35" borderId="19" xfId="48" applyNumberFormat="1" applyFont="1" applyFill="1" applyBorder="1" applyAlignment="1">
      <alignment horizontal="center" vertical="center" wrapText="1"/>
    </xf>
    <xf numFmtId="165" fontId="18" fillId="35" borderId="20" xfId="48" applyNumberFormat="1" applyFont="1" applyFill="1" applyBorder="1" applyAlignment="1">
      <alignment horizontal="center" vertical="center" wrapText="1"/>
    </xf>
    <xf numFmtId="0" fontId="18" fillId="33" borderId="14" xfId="15" applyNumberFormat="1" applyFont="1" applyFill="1" applyBorder="1" applyAlignment="1">
      <alignment horizontal="centerContinuous" vertical="center"/>
      <protection/>
    </xf>
    <xf numFmtId="0" fontId="18" fillId="33" borderId="15" xfId="15" applyNumberFormat="1" applyFont="1" applyFill="1" applyBorder="1" applyAlignment="1">
      <alignment horizontal="centerContinuous" vertical="center"/>
      <protection/>
    </xf>
    <xf numFmtId="0" fontId="67" fillId="33" borderId="14" xfId="0" applyFont="1" applyFill="1" applyBorder="1" applyAlignment="1">
      <alignment vertical="top"/>
    </xf>
    <xf numFmtId="0" fontId="68" fillId="33" borderId="0" xfId="0" applyFont="1" applyFill="1" applyAlignment="1">
      <alignment horizontal="left" vertical="top"/>
    </xf>
    <xf numFmtId="0" fontId="18" fillId="33" borderId="0" xfId="0" applyFont="1" applyFill="1" applyAlignment="1">
      <alignment vertical="top" wrapText="1"/>
    </xf>
    <xf numFmtId="0" fontId="18" fillId="33" borderId="0" xfId="0" applyFont="1" applyFill="1" applyAlignment="1">
      <alignment vertical="top"/>
    </xf>
    <xf numFmtId="167" fontId="15" fillId="33" borderId="0" xfId="48" applyNumberFormat="1" applyFont="1" applyFill="1" applyBorder="1" applyAlignment="1" applyProtection="1">
      <alignment vertical="top"/>
      <protection locked="0"/>
    </xf>
    <xf numFmtId="0" fontId="15" fillId="33" borderId="0" xfId="0" applyFont="1" applyFill="1" applyAlignment="1" applyProtection="1">
      <alignment vertical="top"/>
      <protection locked="0"/>
    </xf>
    <xf numFmtId="0" fontId="67" fillId="33" borderId="0" xfId="0" applyFont="1" applyFill="1" applyAlignment="1" applyProtection="1">
      <alignment vertical="top"/>
      <protection locked="0"/>
    </xf>
    <xf numFmtId="0" fontId="68" fillId="33" borderId="0" xfId="0" applyFont="1" applyFill="1" applyAlignment="1" applyProtection="1">
      <alignment horizontal="left" vertical="top"/>
      <protection locked="0"/>
    </xf>
    <xf numFmtId="0" fontId="18" fillId="33" borderId="15" xfId="0" applyFont="1" applyFill="1" applyBorder="1" applyAlignment="1">
      <alignment vertical="top" wrapText="1"/>
    </xf>
    <xf numFmtId="0" fontId="69" fillId="33" borderId="14" xfId="0" applyFont="1" applyFill="1" applyBorder="1" applyAlignment="1">
      <alignment vertical="top"/>
    </xf>
    <xf numFmtId="164" fontId="69" fillId="33" borderId="22" xfId="0" applyNumberFormat="1" applyFont="1" applyFill="1" applyBorder="1" applyAlignment="1">
      <alignment horizontal="right" vertical="top"/>
    </xf>
    <xf numFmtId="164" fontId="69" fillId="33" borderId="22" xfId="0" applyNumberFormat="1" applyFont="1" applyFill="1" applyBorder="1" applyAlignment="1" applyProtection="1">
      <alignment horizontal="right" vertical="top"/>
      <protection locked="0"/>
    </xf>
    <xf numFmtId="0" fontId="69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164" fontId="67" fillId="0" borderId="0" xfId="0" applyNumberFormat="1" applyFont="1" applyAlignment="1">
      <alignment horizontal="right" vertical="top"/>
    </xf>
    <xf numFmtId="164" fontId="69" fillId="0" borderId="0" xfId="0" applyNumberFormat="1" applyFont="1" applyAlignment="1">
      <alignment vertical="top"/>
    </xf>
    <xf numFmtId="0" fontId="15" fillId="0" borderId="0" xfId="0" applyFont="1" applyAlignment="1">
      <alignment horizontal="left" vertical="top" wrapText="1"/>
    </xf>
    <xf numFmtId="164" fontId="67" fillId="0" borderId="0" xfId="0" applyNumberFormat="1" applyFont="1" applyAlignment="1" applyProtection="1">
      <alignment vertical="top"/>
      <protection locked="0"/>
    </xf>
    <xf numFmtId="164" fontId="67" fillId="0" borderId="0" xfId="0" applyNumberFormat="1" applyFont="1" applyAlignment="1">
      <alignment vertical="top"/>
    </xf>
    <xf numFmtId="164" fontId="69" fillId="0" borderId="22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9" fillId="33" borderId="16" xfId="0" applyFont="1" applyFill="1" applyBorder="1" applyAlignment="1">
      <alignment vertical="top"/>
    </xf>
    <xf numFmtId="164" fontId="69" fillId="0" borderId="17" xfId="0" applyNumberFormat="1" applyFont="1" applyBorder="1" applyAlignment="1">
      <alignment vertical="top"/>
    </xf>
    <xf numFmtId="0" fontId="18" fillId="33" borderId="18" xfId="0" applyFont="1" applyFill="1" applyBorder="1" applyAlignment="1">
      <alignment vertical="top" wrapText="1"/>
    </xf>
    <xf numFmtId="0" fontId="67" fillId="33" borderId="19" xfId="0" applyFont="1" applyFill="1" applyBorder="1" applyAlignment="1">
      <alignment vertical="top"/>
    </xf>
    <xf numFmtId="0" fontId="18" fillId="33" borderId="19" xfId="0" applyFont="1" applyFill="1" applyBorder="1" applyAlignment="1">
      <alignment vertical="top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horizontal="left" vertical="top"/>
    </xf>
    <xf numFmtId="0" fontId="15" fillId="33" borderId="0" xfId="0" applyFont="1" applyFill="1" applyAlignment="1">
      <alignment vertical="top"/>
    </xf>
    <xf numFmtId="0" fontId="15" fillId="33" borderId="0" xfId="0" applyFont="1" applyFill="1" applyAlignment="1">
      <alignment/>
    </xf>
    <xf numFmtId="43" fontId="15" fillId="33" borderId="0" xfId="48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18" fillId="33" borderId="0" xfId="0" applyFont="1" applyFill="1" applyAlignment="1">
      <alignment horizontal="right" vertical="top"/>
    </xf>
    <xf numFmtId="0" fontId="67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 applyProtection="1">
      <alignment horizontal="center" vertical="top" wrapText="1"/>
      <protection locked="0"/>
    </xf>
    <xf numFmtId="43" fontId="15" fillId="33" borderId="0" xfId="48" applyFont="1" applyFill="1" applyBorder="1" applyAlignment="1">
      <alignment vertical="top"/>
    </xf>
    <xf numFmtId="0" fontId="6" fillId="34" borderId="0" xfId="0" applyFont="1" applyFill="1" applyAlignment="1">
      <alignment/>
    </xf>
    <xf numFmtId="0" fontId="18" fillId="34" borderId="0" xfId="0" applyFont="1" applyFill="1" applyAlignment="1" applyProtection="1">
      <alignment/>
      <protection locked="0"/>
    </xf>
    <xf numFmtId="0" fontId="15" fillId="34" borderId="0" xfId="54" applyFont="1" applyFill="1" applyAlignment="1">
      <alignment horizontal="center" vertical="center"/>
      <protection/>
    </xf>
    <xf numFmtId="0" fontId="15" fillId="34" borderId="0" xfId="54" applyFont="1" applyFill="1" applyAlignment="1">
      <alignment horizontal="center"/>
      <protection/>
    </xf>
    <xf numFmtId="0" fontId="16" fillId="34" borderId="0" xfId="0" applyFont="1" applyFill="1" applyAlignment="1">
      <alignment horizontal="center"/>
    </xf>
    <xf numFmtId="0" fontId="15" fillId="35" borderId="21" xfId="0" applyFont="1" applyFill="1" applyBorder="1" applyAlignment="1">
      <alignment horizontal="center" vertical="center"/>
    </xf>
    <xf numFmtId="0" fontId="18" fillId="35" borderId="20" xfId="54" applyFont="1" applyFill="1" applyBorder="1" applyAlignment="1">
      <alignment horizontal="center" vertical="center"/>
      <protection/>
    </xf>
    <xf numFmtId="0" fontId="15" fillId="34" borderId="0" xfId="54" applyFont="1" applyFill="1">
      <alignment/>
      <protection/>
    </xf>
    <xf numFmtId="0" fontId="15" fillId="34" borderId="14" xfId="0" applyFont="1" applyFill="1" applyBorder="1" applyAlignment="1">
      <alignment horizontal="left" vertical="top"/>
    </xf>
    <xf numFmtId="3" fontId="18" fillId="34" borderId="0" xfId="0" applyNumberFormat="1" applyFont="1" applyFill="1" applyAlignment="1">
      <alignment horizontal="right" vertical="top"/>
    </xf>
    <xf numFmtId="0" fontId="18" fillId="34" borderId="14" xfId="0" applyFont="1" applyFill="1" applyBorder="1" applyAlignment="1">
      <alignment horizontal="left" vertical="top"/>
    </xf>
    <xf numFmtId="3" fontId="15" fillId="34" borderId="0" xfId="0" applyNumberFormat="1" applyFont="1" applyFill="1" applyAlignment="1">
      <alignment horizontal="right" vertical="top"/>
    </xf>
    <xf numFmtId="3" fontId="15" fillId="34" borderId="0" xfId="50" applyNumberFormat="1" applyFont="1" applyFill="1" applyBorder="1" applyAlignment="1" applyProtection="1">
      <alignment horizontal="right" vertical="top" wrapText="1"/>
      <protection locked="0"/>
    </xf>
    <xf numFmtId="0" fontId="20" fillId="34" borderId="0" xfId="54" applyFont="1" applyFill="1" applyAlignment="1">
      <alignment horizontal="center"/>
      <protection/>
    </xf>
    <xf numFmtId="0" fontId="15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15" fillId="34" borderId="17" xfId="0" applyFont="1" applyFill="1" applyBorder="1" applyAlignment="1">
      <alignment vertical="top"/>
    </xf>
    <xf numFmtId="43" fontId="15" fillId="34" borderId="17" xfId="50" applyFont="1" applyFill="1" applyBorder="1" applyAlignment="1">
      <alignment/>
    </xf>
    <xf numFmtId="0" fontId="15" fillId="34" borderId="0" xfId="0" applyFont="1" applyFill="1" applyAlignment="1" applyProtection="1">
      <alignment/>
      <protection locked="0"/>
    </xf>
    <xf numFmtId="0" fontId="15" fillId="34" borderId="0" xfId="0" applyFont="1" applyFill="1" applyAlignment="1" applyProtection="1">
      <alignment horizontal="center" vertical="top"/>
      <protection locked="0"/>
    </xf>
    <xf numFmtId="43" fontId="15" fillId="34" borderId="0" xfId="50" applyFont="1" applyFill="1" applyBorder="1" applyAlignment="1">
      <alignment vertical="top"/>
    </xf>
    <xf numFmtId="49" fontId="16" fillId="34" borderId="0" xfId="0" applyNumberFormat="1" applyFont="1" applyFill="1" applyAlignment="1">
      <alignment/>
    </xf>
    <xf numFmtId="49" fontId="18" fillId="34" borderId="0" xfId="15" applyNumberFormat="1" applyFont="1" applyFill="1" applyAlignment="1">
      <alignment horizontal="center" vertical="center"/>
      <protection/>
    </xf>
    <xf numFmtId="49" fontId="19" fillId="34" borderId="0" xfId="0" applyNumberFormat="1" applyFont="1" applyFill="1" applyAlignment="1">
      <alignment vertical="center"/>
    </xf>
    <xf numFmtId="49" fontId="18" fillId="35" borderId="21" xfId="0" applyNumberFormat="1" applyFont="1" applyFill="1" applyBorder="1" applyAlignment="1">
      <alignment horizontal="left" vertical="center"/>
    </xf>
    <xf numFmtId="165" fontId="18" fillId="35" borderId="19" xfId="50" applyNumberFormat="1" applyFont="1" applyFill="1" applyBorder="1" applyAlignment="1">
      <alignment vertical="center"/>
    </xf>
    <xf numFmtId="168" fontId="18" fillId="35" borderId="19" xfId="50" applyNumberFormat="1" applyFont="1" applyFill="1" applyBorder="1" applyAlignment="1">
      <alignment horizontal="right" vertical="center"/>
    </xf>
    <xf numFmtId="49" fontId="16" fillId="34" borderId="23" xfId="0" applyNumberFormat="1" applyFont="1" applyFill="1" applyBorder="1" applyAlignment="1">
      <alignment/>
    </xf>
    <xf numFmtId="49" fontId="16" fillId="34" borderId="24" xfId="0" applyNumberFormat="1" applyFont="1" applyFill="1" applyBorder="1" applyAlignment="1">
      <alignment/>
    </xf>
    <xf numFmtId="168" fontId="16" fillId="34" borderId="25" xfId="0" applyNumberFormat="1" applyFont="1" applyFill="1" applyBorder="1" applyAlignment="1">
      <alignment horizontal="right"/>
    </xf>
    <xf numFmtId="49" fontId="16" fillId="34" borderId="0" xfId="0" applyNumberFormat="1" applyFont="1" applyFill="1" applyAlignment="1">
      <alignment vertical="top"/>
    </xf>
    <xf numFmtId="49" fontId="16" fillId="34" borderId="14" xfId="0" applyNumberFormat="1" applyFont="1" applyFill="1" applyBorder="1" applyAlignment="1">
      <alignment/>
    </xf>
    <xf numFmtId="168" fontId="16" fillId="34" borderId="15" xfId="0" applyNumberFormat="1" applyFont="1" applyFill="1" applyBorder="1" applyAlignment="1">
      <alignment horizontal="right"/>
    </xf>
    <xf numFmtId="49" fontId="23" fillId="34" borderId="0" xfId="0" applyNumberFormat="1" applyFont="1" applyFill="1" applyAlignment="1">
      <alignment horizontal="center"/>
    </xf>
    <xf numFmtId="49" fontId="16" fillId="34" borderId="26" xfId="0" applyNumberFormat="1" applyFont="1" applyFill="1" applyBorder="1" applyAlignment="1">
      <alignment/>
    </xf>
    <xf numFmtId="168" fontId="16" fillId="34" borderId="27" xfId="0" applyNumberFormat="1" applyFont="1" applyFill="1" applyBorder="1" applyAlignment="1">
      <alignment horizontal="right"/>
    </xf>
    <xf numFmtId="49" fontId="16" fillId="34" borderId="16" xfId="0" applyNumberFormat="1" applyFont="1" applyFill="1" applyBorder="1" applyAlignment="1">
      <alignment/>
    </xf>
    <xf numFmtId="49" fontId="6" fillId="34" borderId="17" xfId="0" applyNumberFormat="1" applyFont="1" applyFill="1" applyBorder="1" applyAlignment="1">
      <alignment/>
    </xf>
    <xf numFmtId="168" fontId="6" fillId="34" borderId="18" xfId="0" applyNumberFormat="1" applyFont="1" applyFill="1" applyBorder="1" applyAlignment="1">
      <alignment horizontal="right"/>
    </xf>
    <xf numFmtId="168" fontId="16" fillId="34" borderId="0" xfId="0" applyNumberFormat="1" applyFont="1" applyFill="1" applyAlignment="1">
      <alignment horizontal="right"/>
    </xf>
    <xf numFmtId="49" fontId="15" fillId="34" borderId="0" xfId="0" applyNumberFormat="1" applyFont="1" applyFill="1" applyAlignment="1">
      <alignment vertical="top"/>
    </xf>
    <xf numFmtId="49" fontId="18" fillId="34" borderId="0" xfId="0" applyNumberFormat="1" applyFont="1" applyFill="1" applyAlignment="1">
      <alignment horizontal="right" vertical="top"/>
    </xf>
    <xf numFmtId="0" fontId="15" fillId="33" borderId="0" xfId="0" applyFont="1" applyFill="1" applyAlignment="1" applyProtection="1">
      <alignment/>
      <protection locked="0"/>
    </xf>
    <xf numFmtId="0" fontId="18" fillId="35" borderId="23" xfId="54" applyFont="1" applyFill="1" applyBorder="1" applyAlignment="1">
      <alignment horizontal="center" vertical="center" wrapText="1"/>
      <protection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24" xfId="54" applyFont="1" applyFill="1" applyBorder="1" applyAlignment="1">
      <alignment horizontal="center" vertical="center" wrapText="1"/>
      <protection/>
    </xf>
    <xf numFmtId="0" fontId="18" fillId="35" borderId="25" xfId="54" applyFont="1" applyFill="1" applyBorder="1" applyAlignment="1">
      <alignment horizontal="center" vertical="center" wrapText="1"/>
      <protection/>
    </xf>
    <xf numFmtId="0" fontId="70" fillId="33" borderId="0" xfId="0" applyFont="1" applyFill="1" applyAlignment="1">
      <alignment/>
    </xf>
    <xf numFmtId="0" fontId="18" fillId="35" borderId="16" xfId="54" applyFont="1" applyFill="1" applyBorder="1" applyAlignment="1">
      <alignment horizontal="center" vertical="center" wrapText="1"/>
      <protection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7" xfId="54" applyFont="1" applyFill="1" applyBorder="1" applyAlignment="1">
      <alignment horizontal="center" vertical="center" wrapText="1"/>
      <protection/>
    </xf>
    <xf numFmtId="0" fontId="18" fillId="35" borderId="18" xfId="54" applyFont="1" applyFill="1" applyBorder="1" applyAlignment="1">
      <alignment horizontal="center" vertical="center" wrapText="1"/>
      <protection/>
    </xf>
    <xf numFmtId="3" fontId="69" fillId="33" borderId="0" xfId="0" applyNumberFormat="1" applyFont="1" applyFill="1" applyAlignment="1">
      <alignment vertical="top"/>
    </xf>
    <xf numFmtId="0" fontId="69" fillId="33" borderId="15" xfId="0" applyFont="1" applyFill="1" applyBorder="1" applyAlignment="1">
      <alignment vertical="top"/>
    </xf>
    <xf numFmtId="0" fontId="69" fillId="33" borderId="0" xfId="0" applyFont="1" applyFill="1" applyAlignment="1">
      <alignment vertical="top"/>
    </xf>
    <xf numFmtId="0" fontId="71" fillId="33" borderId="14" xfId="0" applyFont="1" applyFill="1" applyBorder="1" applyAlignment="1">
      <alignment vertical="top"/>
    </xf>
    <xf numFmtId="3" fontId="69" fillId="33" borderId="0" xfId="48" applyNumberFormat="1" applyFont="1" applyFill="1" applyBorder="1" applyAlignment="1">
      <alignment vertical="top"/>
    </xf>
    <xf numFmtId="0" fontId="71" fillId="33" borderId="15" xfId="0" applyFont="1" applyFill="1" applyBorder="1" applyAlignment="1">
      <alignment vertical="top"/>
    </xf>
    <xf numFmtId="3" fontId="67" fillId="33" borderId="0" xfId="0" applyNumberFormat="1" applyFont="1" applyFill="1" applyAlignment="1">
      <alignment vertical="top"/>
    </xf>
    <xf numFmtId="0" fontId="67" fillId="33" borderId="15" xfId="0" applyFont="1" applyFill="1" applyBorder="1" applyAlignment="1">
      <alignment vertical="top"/>
    </xf>
    <xf numFmtId="3" fontId="15" fillId="33" borderId="0" xfId="48" applyNumberFormat="1" applyFont="1" applyFill="1" applyBorder="1" applyAlignment="1" applyProtection="1">
      <alignment vertical="top"/>
      <protection locked="0"/>
    </xf>
    <xf numFmtId="3" fontId="15" fillId="33" borderId="0" xfId="48" applyNumberFormat="1" applyFont="1" applyFill="1" applyBorder="1" applyAlignment="1">
      <alignment vertical="top"/>
    </xf>
    <xf numFmtId="0" fontId="67" fillId="33" borderId="0" xfId="0" applyFont="1" applyFill="1" applyAlignment="1">
      <alignment horizontal="left" vertical="top"/>
    </xf>
    <xf numFmtId="3" fontId="67" fillId="33" borderId="0" xfId="48" applyNumberFormat="1" applyFont="1" applyFill="1" applyBorder="1" applyAlignment="1">
      <alignment vertical="top"/>
    </xf>
    <xf numFmtId="0" fontId="67" fillId="33" borderId="0" xfId="0" applyFont="1" applyFill="1" applyAlignment="1">
      <alignment horizontal="left"/>
    </xf>
    <xf numFmtId="0" fontId="67" fillId="33" borderId="0" xfId="0" applyFont="1" applyFill="1" applyAlignment="1">
      <alignment vertical="center"/>
    </xf>
    <xf numFmtId="0" fontId="15" fillId="33" borderId="0" xfId="0" applyFont="1" applyFill="1" applyAlignment="1">
      <alignment vertical="top" wrapText="1"/>
    </xf>
    <xf numFmtId="0" fontId="67" fillId="33" borderId="0" xfId="0" applyFont="1" applyFill="1" applyAlignment="1">
      <alignment horizontal="center"/>
    </xf>
    <xf numFmtId="0" fontId="72" fillId="0" borderId="0" xfId="0" applyFont="1" applyAlignment="1">
      <alignment/>
    </xf>
    <xf numFmtId="43" fontId="72" fillId="0" borderId="0" xfId="48" applyFont="1" applyAlignment="1">
      <alignment/>
    </xf>
    <xf numFmtId="0" fontId="73" fillId="36" borderId="12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/>
    </xf>
    <xf numFmtId="164" fontId="73" fillId="0" borderId="12" xfId="0" applyNumberFormat="1" applyFont="1" applyBorder="1" applyAlignment="1">
      <alignment horizontal="justify" vertical="center" wrapText="1"/>
    </xf>
    <xf numFmtId="164" fontId="73" fillId="0" borderId="13" xfId="0" applyNumberFormat="1" applyFont="1" applyBorder="1" applyAlignment="1">
      <alignment horizontal="right" vertical="center" wrapText="1"/>
    </xf>
    <xf numFmtId="43" fontId="72" fillId="0" borderId="0" xfId="0" applyNumberFormat="1" applyFont="1" applyAlignment="1">
      <alignment/>
    </xf>
    <xf numFmtId="164" fontId="72" fillId="0" borderId="12" xfId="0" applyNumberFormat="1" applyFont="1" applyBorder="1" applyAlignment="1">
      <alignment horizontal="left" vertical="center" wrapText="1" indent="2"/>
    </xf>
    <xf numFmtId="164" fontId="72" fillId="0" borderId="13" xfId="0" applyNumberFormat="1" applyFont="1" applyBorder="1" applyAlignment="1">
      <alignment horizontal="right" vertical="center" wrapText="1"/>
    </xf>
    <xf numFmtId="164" fontId="72" fillId="36" borderId="13" xfId="0" applyNumberFormat="1" applyFont="1" applyFill="1" applyBorder="1" applyAlignment="1">
      <alignment horizontal="right" vertical="center" wrapText="1"/>
    </xf>
    <xf numFmtId="164" fontId="72" fillId="0" borderId="12" xfId="0" applyNumberFormat="1" applyFont="1" applyBorder="1" applyAlignment="1">
      <alignment horizontal="justify" vertical="center" wrapText="1"/>
    </xf>
    <xf numFmtId="164" fontId="73" fillId="0" borderId="12" xfId="0" applyNumberFormat="1" applyFont="1" applyBorder="1" applyAlignment="1">
      <alignment horizontal="justify" vertical="center"/>
    </xf>
    <xf numFmtId="164" fontId="74" fillId="0" borderId="12" xfId="0" applyNumberFormat="1" applyFont="1" applyBorder="1" applyAlignment="1">
      <alignment horizontal="justify" vertical="center" wrapText="1"/>
    </xf>
    <xf numFmtId="164" fontId="74" fillId="0" borderId="13" xfId="0" applyNumberFormat="1" applyFont="1" applyBorder="1" applyAlignment="1">
      <alignment horizontal="right" vertical="center" wrapText="1"/>
    </xf>
    <xf numFmtId="164" fontId="74" fillId="0" borderId="10" xfId="0" applyNumberFormat="1" applyFont="1" applyBorder="1" applyAlignment="1">
      <alignment horizontal="justify" vertical="center" wrapText="1"/>
    </xf>
    <xf numFmtId="164" fontId="74" fillId="0" borderId="11" xfId="0" applyNumberFormat="1" applyFont="1" applyBorder="1" applyAlignment="1">
      <alignment horizontal="right" vertical="center" wrapText="1"/>
    </xf>
    <xf numFmtId="164" fontId="75" fillId="0" borderId="0" xfId="0" applyNumberFormat="1" applyFont="1" applyAlignment="1">
      <alignment vertical="center"/>
    </xf>
    <xf numFmtId="164" fontId="72" fillId="0" borderId="0" xfId="0" applyNumberFormat="1" applyFont="1" applyAlignment="1">
      <alignment/>
    </xf>
    <xf numFmtId="164" fontId="74" fillId="0" borderId="0" xfId="0" applyNumberFormat="1" applyFont="1" applyAlignment="1">
      <alignment horizontal="right" vertical="center" wrapText="1"/>
    </xf>
    <xf numFmtId="164" fontId="76" fillId="0" borderId="0" xfId="0" applyNumberFormat="1" applyFont="1" applyAlignment="1">
      <alignment vertical="center"/>
    </xf>
    <xf numFmtId="164" fontId="73" fillId="36" borderId="28" xfId="0" applyNumberFormat="1" applyFont="1" applyFill="1" applyBorder="1" applyAlignment="1">
      <alignment horizontal="center" vertical="center" wrapText="1"/>
    </xf>
    <xf numFmtId="164" fontId="73" fillId="36" borderId="11" xfId="0" applyNumberFormat="1" applyFont="1" applyFill="1" applyBorder="1" applyAlignment="1">
      <alignment horizontal="center" vertical="center" wrapText="1"/>
    </xf>
    <xf numFmtId="164" fontId="73" fillId="0" borderId="12" xfId="0" applyNumberFormat="1" applyFont="1" applyBorder="1" applyAlignment="1">
      <alignment horizontal="left" vertical="center" wrapText="1"/>
    </xf>
    <xf numFmtId="164" fontId="72" fillId="0" borderId="10" xfId="0" applyNumberFormat="1" applyFont="1" applyBorder="1" applyAlignment="1">
      <alignment horizontal="justify" vertical="center" wrapText="1"/>
    </xf>
    <xf numFmtId="164" fontId="72" fillId="0" borderId="11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8" fillId="33" borderId="0" xfId="54" applyFont="1" applyFill="1">
      <alignment/>
      <protection/>
    </xf>
    <xf numFmtId="0" fontId="18" fillId="33" borderId="0" xfId="0" applyFont="1" applyFill="1" applyAlignment="1">
      <alignment horizontal="centerContinuous"/>
    </xf>
    <xf numFmtId="166" fontId="15" fillId="33" borderId="0" xfId="15" applyFont="1" applyFill="1">
      <alignment/>
      <protection/>
    </xf>
    <xf numFmtId="0" fontId="18" fillId="35" borderId="21" xfId="54" applyFont="1" applyFill="1" applyBorder="1" applyAlignment="1">
      <alignment horizontal="center" vertical="center" wrapText="1"/>
      <protection/>
    </xf>
    <xf numFmtId="0" fontId="18" fillId="35" borderId="19" xfId="54" applyFont="1" applyFill="1" applyBorder="1" applyAlignment="1">
      <alignment horizontal="center" vertical="center" wrapText="1"/>
      <protection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0" xfId="54" applyFont="1" applyFill="1" applyBorder="1" applyAlignment="1">
      <alignment horizontal="center" vertical="center" wrapText="1"/>
      <protection/>
    </xf>
    <xf numFmtId="0" fontId="18" fillId="34" borderId="14" xfId="15" applyNumberFormat="1" applyFont="1" applyFill="1" applyBorder="1" applyAlignment="1">
      <alignment vertical="center"/>
      <protection/>
    </xf>
    <xf numFmtId="0" fontId="18" fillId="34" borderId="0" xfId="0" applyFont="1" applyFill="1" applyAlignment="1">
      <alignment horizontal="left" vertical="top"/>
    </xf>
    <xf numFmtId="0" fontId="18" fillId="34" borderId="0" xfId="15" applyNumberFormat="1" applyFont="1" applyFill="1" applyAlignment="1">
      <alignment vertical="top"/>
      <protection/>
    </xf>
    <xf numFmtId="0" fontId="18" fillId="34" borderId="15" xfId="15" applyNumberFormat="1" applyFont="1" applyFill="1" applyBorder="1" applyAlignment="1">
      <alignment vertical="top"/>
      <protection/>
    </xf>
    <xf numFmtId="0" fontId="6" fillId="34" borderId="14" xfId="0" applyFont="1" applyFill="1" applyBorder="1" applyAlignment="1">
      <alignment/>
    </xf>
    <xf numFmtId="0" fontId="18" fillId="34" borderId="0" xfId="0" applyFont="1" applyFill="1" applyAlignment="1">
      <alignment horizontal="center" vertical="top"/>
    </xf>
    <xf numFmtId="0" fontId="18" fillId="34" borderId="15" xfId="0" applyFont="1" applyFill="1" applyBorder="1" applyAlignment="1">
      <alignment vertical="top"/>
    </xf>
    <xf numFmtId="3" fontId="18" fillId="34" borderId="0" xfId="0" applyNumberFormat="1" applyFont="1" applyFill="1" applyAlignment="1" applyProtection="1">
      <alignment horizontal="center" vertical="top"/>
      <protection locked="0"/>
    </xf>
    <xf numFmtId="0" fontId="6" fillId="34" borderId="15" xfId="0" applyFont="1" applyFill="1" applyBorder="1" applyAlignment="1">
      <alignment vertical="top"/>
    </xf>
    <xf numFmtId="0" fontId="20" fillId="34" borderId="0" xfId="0" applyFont="1" applyFill="1" applyAlignment="1">
      <alignment vertical="top"/>
    </xf>
    <xf numFmtId="3" fontId="15" fillId="34" borderId="0" xfId="0" applyNumberFormat="1" applyFont="1" applyFill="1" applyAlignment="1" applyProtection="1">
      <alignment horizontal="center" vertical="top"/>
      <protection locked="0"/>
    </xf>
    <xf numFmtId="3" fontId="15" fillId="34" borderId="0" xfId="0" applyNumberFormat="1" applyFont="1" applyFill="1" applyAlignment="1" applyProtection="1">
      <alignment horizontal="right" vertical="top"/>
      <protection locked="0"/>
    </xf>
    <xf numFmtId="0" fontId="16" fillId="34" borderId="15" xfId="0" applyFont="1" applyFill="1" applyBorder="1" applyAlignment="1">
      <alignment vertical="top"/>
    </xf>
    <xf numFmtId="0" fontId="18" fillId="34" borderId="0" xfId="0" applyFont="1" applyFill="1" applyAlignment="1" applyProtection="1">
      <alignment horizontal="center" vertical="top"/>
      <protection locked="0"/>
    </xf>
    <xf numFmtId="0" fontId="18" fillId="34" borderId="0" xfId="0" applyFont="1" applyFill="1" applyAlignment="1" applyProtection="1">
      <alignment horizontal="right" vertical="top"/>
      <protection locked="0"/>
    </xf>
    <xf numFmtId="0" fontId="15" fillId="34" borderId="0" xfId="0" applyFont="1" applyFill="1" applyAlignment="1" applyProtection="1">
      <alignment horizontal="right" vertical="top"/>
      <protection locked="0"/>
    </xf>
    <xf numFmtId="0" fontId="24" fillId="34" borderId="14" xfId="0" applyFont="1" applyFill="1" applyBorder="1" applyAlignment="1">
      <alignment/>
    </xf>
    <xf numFmtId="0" fontId="21" fillId="34" borderId="0" xfId="0" applyFont="1" applyFill="1" applyAlignment="1">
      <alignment vertical="top"/>
    </xf>
    <xf numFmtId="3" fontId="21" fillId="34" borderId="0" xfId="0" applyNumberFormat="1" applyFont="1" applyFill="1" applyAlignment="1" applyProtection="1">
      <alignment horizontal="center" vertical="top"/>
      <protection locked="0"/>
    </xf>
    <xf numFmtId="3" fontId="21" fillId="34" borderId="0" xfId="0" applyNumberFormat="1" applyFont="1" applyFill="1" applyAlignment="1">
      <alignment horizontal="right" vertical="top"/>
    </xf>
    <xf numFmtId="0" fontId="24" fillId="34" borderId="15" xfId="0" applyFont="1" applyFill="1" applyBorder="1" applyAlignment="1">
      <alignment vertical="top"/>
    </xf>
    <xf numFmtId="0" fontId="16" fillId="34" borderId="0" xfId="0" applyFont="1" applyFill="1" applyAlignment="1" applyProtection="1">
      <alignment horizontal="center" vertical="top"/>
      <protection locked="0"/>
    </xf>
    <xf numFmtId="3" fontId="21" fillId="34" borderId="0" xfId="0" applyNumberFormat="1" applyFont="1" applyFill="1" applyAlignment="1">
      <alignment horizontal="center" vertical="top"/>
    </xf>
    <xf numFmtId="3" fontId="18" fillId="34" borderId="0" xfId="0" applyNumberFormat="1" applyFont="1" applyFill="1" applyAlignment="1" applyProtection="1">
      <alignment horizontal="right" vertical="top"/>
      <protection locked="0"/>
    </xf>
    <xf numFmtId="0" fontId="24" fillId="34" borderId="16" xfId="0" applyFont="1" applyFill="1" applyBorder="1" applyAlignment="1">
      <alignment/>
    </xf>
    <xf numFmtId="0" fontId="21" fillId="34" borderId="17" xfId="0" applyFont="1" applyFill="1" applyBorder="1" applyAlignment="1">
      <alignment vertical="top"/>
    </xf>
    <xf numFmtId="3" fontId="21" fillId="34" borderId="17" xfId="0" applyNumberFormat="1" applyFont="1" applyFill="1" applyBorder="1" applyAlignment="1">
      <alignment horizontal="center" vertical="top"/>
    </xf>
    <xf numFmtId="3" fontId="21" fillId="34" borderId="17" xfId="0" applyNumberFormat="1" applyFont="1" applyFill="1" applyBorder="1" applyAlignment="1">
      <alignment horizontal="right" vertical="top"/>
    </xf>
    <xf numFmtId="0" fontId="24" fillId="34" borderId="18" xfId="0" applyFont="1" applyFill="1" applyBorder="1" applyAlignment="1">
      <alignment vertical="top"/>
    </xf>
    <xf numFmtId="3" fontId="18" fillId="34" borderId="0" xfId="0" applyNumberFormat="1" applyFont="1" applyFill="1" applyAlignment="1">
      <alignment horizontal="center" vertical="center"/>
    </xf>
    <xf numFmtId="3" fontId="18" fillId="34" borderId="0" xfId="0" applyNumberFormat="1" applyFont="1" applyFill="1" applyAlignment="1">
      <alignment vertical="center"/>
    </xf>
    <xf numFmtId="43" fontId="15" fillId="34" borderId="0" xfId="50" applyFont="1" applyFill="1" applyBorder="1" applyAlignment="1" applyProtection="1">
      <alignment/>
      <protection/>
    </xf>
    <xf numFmtId="0" fontId="16" fillId="33" borderId="0" xfId="0" applyFont="1" applyFill="1" applyAlignment="1">
      <alignment/>
    </xf>
    <xf numFmtId="43" fontId="15" fillId="33" borderId="0" xfId="50" applyFont="1" applyFill="1" applyBorder="1" applyAlignment="1" applyProtection="1">
      <alignment vertical="top"/>
      <protection/>
    </xf>
    <xf numFmtId="43" fontId="15" fillId="33" borderId="0" xfId="50" applyFont="1" applyFill="1" applyBorder="1" applyAlignment="1" applyProtection="1">
      <alignment/>
      <protection/>
    </xf>
    <xf numFmtId="0" fontId="65" fillId="36" borderId="29" xfId="0" applyFont="1" applyFill="1" applyBorder="1" applyAlignment="1">
      <alignment horizontal="center" vertical="center"/>
    </xf>
    <xf numFmtId="0" fontId="65" fillId="36" borderId="30" xfId="0" applyFont="1" applyFill="1" applyBorder="1" applyAlignment="1">
      <alignment horizontal="center" vertical="center"/>
    </xf>
    <xf numFmtId="0" fontId="65" fillId="36" borderId="28" xfId="0" applyFont="1" applyFill="1" applyBorder="1" applyAlignment="1">
      <alignment horizontal="center" vertical="center"/>
    </xf>
    <xf numFmtId="0" fontId="65" fillId="36" borderId="31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32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right" vertical="center" wrapText="1"/>
    </xf>
    <xf numFmtId="0" fontId="10" fillId="35" borderId="35" xfId="0" applyFont="1" applyFill="1" applyBorder="1" applyAlignment="1">
      <alignment horizontal="right" vertical="center" wrapText="1"/>
    </xf>
    <xf numFmtId="0" fontId="10" fillId="35" borderId="21" xfId="0" applyFont="1" applyFill="1" applyBorder="1" applyAlignment="1">
      <alignment horizontal="right" vertical="center" wrapText="1"/>
    </xf>
    <xf numFmtId="0" fontId="10" fillId="35" borderId="19" xfId="0" applyFont="1" applyFill="1" applyBorder="1" applyAlignment="1">
      <alignment horizontal="right" vertical="center" wrapText="1"/>
    </xf>
    <xf numFmtId="0" fontId="10" fillId="35" borderId="20" xfId="0" applyFont="1" applyFill="1" applyBorder="1" applyAlignment="1">
      <alignment horizontal="right" vertical="center" wrapText="1"/>
    </xf>
    <xf numFmtId="0" fontId="11" fillId="33" borderId="37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horizontal="left" vertical="center" wrapText="1"/>
    </xf>
    <xf numFmtId="0" fontId="11" fillId="33" borderId="39" xfId="0" applyFont="1" applyFill="1" applyBorder="1" applyAlignment="1">
      <alignment horizontal="left" vertical="center" wrapText="1"/>
    </xf>
    <xf numFmtId="7" fontId="12" fillId="33" borderId="37" xfId="0" applyNumberFormat="1" applyFont="1" applyFill="1" applyBorder="1" applyAlignment="1">
      <alignment horizontal="right" vertical="center" wrapText="1"/>
    </xf>
    <xf numFmtId="7" fontId="12" fillId="33" borderId="39" xfId="0" applyNumberFormat="1" applyFont="1" applyFill="1" applyBorder="1" applyAlignment="1">
      <alignment horizontal="right" vertical="center" wrapText="1"/>
    </xf>
    <xf numFmtId="7" fontId="12" fillId="33" borderId="38" xfId="0" applyNumberFormat="1" applyFont="1" applyFill="1" applyBorder="1" applyAlignment="1">
      <alignment horizontal="right" vertical="center" wrapText="1"/>
    </xf>
    <xf numFmtId="7" fontId="11" fillId="33" borderId="37" xfId="0" applyNumberFormat="1" applyFont="1" applyFill="1" applyBorder="1" applyAlignment="1">
      <alignment horizontal="right" vertical="center" wrapText="1"/>
    </xf>
    <xf numFmtId="7" fontId="11" fillId="33" borderId="39" xfId="0" applyNumberFormat="1" applyFont="1" applyFill="1" applyBorder="1" applyAlignment="1">
      <alignment horizontal="right" vertical="center" wrapText="1"/>
    </xf>
    <xf numFmtId="7" fontId="11" fillId="33" borderId="38" xfId="0" applyNumberFormat="1" applyFont="1" applyFill="1" applyBorder="1" applyAlignment="1">
      <alignment horizontal="righ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7" fontId="7" fillId="33" borderId="37" xfId="0" applyNumberFormat="1" applyFont="1" applyFill="1" applyBorder="1" applyAlignment="1">
      <alignment horizontal="right" vertical="center" wrapText="1"/>
    </xf>
    <xf numFmtId="7" fontId="7" fillId="33" borderId="39" xfId="0" applyNumberFormat="1" applyFont="1" applyFill="1" applyBorder="1" applyAlignment="1">
      <alignment horizontal="right" vertical="center" wrapText="1"/>
    </xf>
    <xf numFmtId="7" fontId="7" fillId="33" borderId="38" xfId="0" applyNumberFormat="1" applyFont="1" applyFill="1" applyBorder="1" applyAlignment="1">
      <alignment horizontal="righ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7" fontId="13" fillId="33" borderId="37" xfId="0" applyNumberFormat="1" applyFont="1" applyFill="1" applyBorder="1" applyAlignment="1">
      <alignment horizontal="right" vertical="center" wrapText="1"/>
    </xf>
    <xf numFmtId="7" fontId="13" fillId="33" borderId="39" xfId="0" applyNumberFormat="1" applyFont="1" applyFill="1" applyBorder="1" applyAlignment="1">
      <alignment horizontal="right" vertical="center" wrapText="1"/>
    </xf>
    <xf numFmtId="7" fontId="13" fillId="33" borderId="38" xfId="0" applyNumberFormat="1" applyFont="1" applyFill="1" applyBorder="1" applyAlignment="1">
      <alignment horizontal="righ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left" vertical="center" wrapText="1"/>
    </xf>
    <xf numFmtId="7" fontId="11" fillId="33" borderId="41" xfId="0" applyNumberFormat="1" applyFont="1" applyFill="1" applyBorder="1" applyAlignment="1">
      <alignment horizontal="right" vertical="center" wrapText="1"/>
    </xf>
    <xf numFmtId="7" fontId="11" fillId="33" borderId="42" xfId="0" applyNumberFormat="1" applyFont="1" applyFill="1" applyBorder="1" applyAlignment="1">
      <alignment horizontal="right" vertical="center" wrapText="1"/>
    </xf>
    <xf numFmtId="0" fontId="18" fillId="34" borderId="0" xfId="54" applyFont="1" applyFill="1" applyAlignment="1">
      <alignment horizontal="center"/>
      <protection/>
    </xf>
    <xf numFmtId="0" fontId="18" fillId="35" borderId="21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4" borderId="14" xfId="54" applyFont="1" applyFill="1" applyBorder="1" applyAlignment="1">
      <alignment horizontal="left" vertical="top"/>
      <protection/>
    </xf>
    <xf numFmtId="0" fontId="18" fillId="34" borderId="0" xfId="54" applyFont="1" applyFill="1" applyAlignment="1">
      <alignment horizontal="left" vertical="top"/>
      <protection/>
    </xf>
    <xf numFmtId="0" fontId="15" fillId="33" borderId="0" xfId="54" applyFont="1" applyFill="1" applyAlignment="1">
      <alignment horizontal="left" vertical="top" wrapText="1"/>
      <protection/>
    </xf>
    <xf numFmtId="0" fontId="15" fillId="0" borderId="0" xfId="54" applyFont="1" applyAlignment="1">
      <alignment horizontal="left" vertical="top" wrapText="1"/>
      <protection/>
    </xf>
    <xf numFmtId="0" fontId="15" fillId="0" borderId="0" xfId="54" applyFont="1" applyAlignment="1">
      <alignment horizontal="left" vertical="top"/>
      <protection/>
    </xf>
    <xf numFmtId="0" fontId="15" fillId="34" borderId="0" xfId="54" applyFont="1" applyFill="1" applyAlignment="1">
      <alignment horizontal="left" vertical="top"/>
      <protection/>
    </xf>
    <xf numFmtId="0" fontId="18" fillId="0" borderId="14" xfId="54" applyFont="1" applyBorder="1" applyAlignment="1">
      <alignment horizontal="left" vertical="top"/>
      <protection/>
    </xf>
    <xf numFmtId="0" fontId="18" fillId="0" borderId="0" xfId="54" applyFont="1" applyAlignment="1">
      <alignment horizontal="left" vertical="top"/>
      <protection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 applyProtection="1">
      <alignment horizontal="center"/>
      <protection locked="0"/>
    </xf>
    <xf numFmtId="0" fontId="18" fillId="35" borderId="19" xfId="54" applyFont="1" applyFill="1" applyBorder="1" applyAlignment="1">
      <alignment horizontal="center" vertical="center"/>
      <protection/>
    </xf>
    <xf numFmtId="0" fontId="18" fillId="33" borderId="22" xfId="0" applyFont="1" applyFill="1" applyBorder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22" xfId="0" applyFont="1" applyBorder="1" applyAlignment="1">
      <alignment horizontal="left" vertical="top"/>
    </xf>
    <xf numFmtId="0" fontId="15" fillId="33" borderId="0" xfId="0" applyFont="1" applyFill="1" applyAlignment="1">
      <alignment horizontal="left" vertical="top"/>
    </xf>
    <xf numFmtId="0" fontId="15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top"/>
    </xf>
    <xf numFmtId="0" fontId="18" fillId="34" borderId="0" xfId="0" applyFont="1" applyFill="1" applyAlignment="1">
      <alignment horizontal="left" vertical="top" wrapText="1"/>
    </xf>
    <xf numFmtId="0" fontId="15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left" vertical="top" wrapText="1"/>
    </xf>
    <xf numFmtId="0" fontId="16" fillId="34" borderId="0" xfId="0" applyFont="1" applyFill="1" applyAlignment="1" applyProtection="1">
      <alignment horizontal="center"/>
      <protection locked="0"/>
    </xf>
    <xf numFmtId="0" fontId="15" fillId="34" borderId="0" xfId="0" applyFont="1" applyFill="1" applyAlignment="1" applyProtection="1">
      <alignment horizontal="center" vertical="top"/>
      <protection locked="0"/>
    </xf>
    <xf numFmtId="0" fontId="22" fillId="34" borderId="0" xfId="54" applyFont="1" applyFill="1" applyAlignment="1">
      <alignment horizontal="center" vertical="center" wrapText="1"/>
      <protection/>
    </xf>
    <xf numFmtId="0" fontId="22" fillId="34" borderId="17" xfId="54" applyFont="1" applyFill="1" applyBorder="1" applyAlignment="1">
      <alignment horizontal="center" vertical="center" wrapText="1"/>
      <protection/>
    </xf>
    <xf numFmtId="0" fontId="18" fillId="33" borderId="0" xfId="15" applyNumberFormat="1" applyFont="1" applyFill="1" applyAlignment="1">
      <alignment horizontal="center" vertical="center"/>
      <protection/>
    </xf>
    <xf numFmtId="0" fontId="18" fillId="35" borderId="24" xfId="54" applyFont="1" applyFill="1" applyBorder="1" applyAlignment="1">
      <alignment horizontal="center" vertical="center" wrapText="1"/>
      <protection/>
    </xf>
    <xf numFmtId="0" fontId="18" fillId="35" borderId="17" xfId="54" applyFont="1" applyFill="1" applyBorder="1" applyAlignment="1">
      <alignment horizontal="center" vertical="center" wrapText="1"/>
      <protection/>
    </xf>
    <xf numFmtId="0" fontId="18" fillId="33" borderId="14" xfId="15" applyNumberFormat="1" applyFont="1" applyFill="1" applyBorder="1" applyAlignment="1">
      <alignment horizontal="center" vertical="center"/>
      <protection/>
    </xf>
    <xf numFmtId="0" fontId="18" fillId="33" borderId="15" xfId="15" applyNumberFormat="1" applyFont="1" applyFill="1" applyBorder="1" applyAlignment="1">
      <alignment horizontal="center" vertical="center"/>
      <protection/>
    </xf>
    <xf numFmtId="0" fontId="18" fillId="33" borderId="14" xfId="15" applyNumberFormat="1" applyFont="1" applyFill="1" applyBorder="1" applyAlignment="1">
      <alignment horizontal="center" vertical="top"/>
      <protection/>
    </xf>
    <xf numFmtId="0" fontId="18" fillId="33" borderId="0" xfId="15" applyNumberFormat="1" applyFont="1" applyFill="1" applyAlignment="1">
      <alignment horizontal="center" vertical="top"/>
      <protection/>
    </xf>
    <xf numFmtId="0" fontId="18" fillId="33" borderId="15" xfId="15" applyNumberFormat="1" applyFont="1" applyFill="1" applyBorder="1" applyAlignment="1">
      <alignment horizontal="center" vertical="top"/>
      <protection/>
    </xf>
    <xf numFmtId="0" fontId="69" fillId="33" borderId="0" xfId="0" applyFont="1" applyFill="1" applyAlignment="1">
      <alignment horizontal="left" vertical="top"/>
    </xf>
    <xf numFmtId="0" fontId="18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top"/>
    </xf>
    <xf numFmtId="0" fontId="15" fillId="33" borderId="0" xfId="0" applyFont="1" applyFill="1" applyAlignment="1" applyProtection="1">
      <alignment horizontal="center" vertical="top"/>
      <protection locked="0"/>
    </xf>
    <xf numFmtId="0" fontId="67" fillId="33" borderId="0" xfId="0" applyFont="1" applyFill="1" applyAlignment="1" applyProtection="1">
      <alignment horizontal="center"/>
      <protection locked="0"/>
    </xf>
    <xf numFmtId="0" fontId="67" fillId="33" borderId="16" xfId="0" applyFont="1" applyFill="1" applyBorder="1" applyAlignment="1">
      <alignment horizontal="center" vertical="top"/>
    </xf>
    <xf numFmtId="0" fontId="67" fillId="33" borderId="17" xfId="0" applyFont="1" applyFill="1" applyBorder="1" applyAlignment="1">
      <alignment horizontal="center" vertical="top"/>
    </xf>
    <xf numFmtId="0" fontId="67" fillId="33" borderId="18" xfId="0" applyFont="1" applyFill="1" applyBorder="1" applyAlignment="1">
      <alignment horizontal="center" vertical="top"/>
    </xf>
    <xf numFmtId="0" fontId="15" fillId="33" borderId="0" xfId="0" applyFont="1" applyFill="1" applyAlignment="1">
      <alignment horizontal="left" vertical="top" wrapText="1"/>
    </xf>
    <xf numFmtId="0" fontId="73" fillId="36" borderId="29" xfId="0" applyFont="1" applyFill="1" applyBorder="1" applyAlignment="1">
      <alignment horizontal="center" vertical="center"/>
    </xf>
    <xf numFmtId="0" fontId="73" fillId="36" borderId="30" xfId="0" applyFont="1" applyFill="1" applyBorder="1" applyAlignment="1">
      <alignment horizontal="center" vertical="center"/>
    </xf>
    <xf numFmtId="0" fontId="73" fillId="36" borderId="28" xfId="0" applyFont="1" applyFill="1" applyBorder="1" applyAlignment="1">
      <alignment horizontal="center" vertical="center"/>
    </xf>
    <xf numFmtId="0" fontId="73" fillId="36" borderId="31" xfId="0" applyFont="1" applyFill="1" applyBorder="1" applyAlignment="1">
      <alignment horizontal="center" vertical="center" wrapText="1"/>
    </xf>
    <xf numFmtId="0" fontId="73" fillId="36" borderId="0" xfId="0" applyFont="1" applyFill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32" xfId="0" applyFont="1" applyFill="1" applyBorder="1" applyAlignment="1">
      <alignment horizontal="center" vertical="center" wrapText="1"/>
    </xf>
    <xf numFmtId="0" fontId="73" fillId="36" borderId="33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164" fontId="75" fillId="0" borderId="30" xfId="0" applyNumberFormat="1" applyFont="1" applyBorder="1" applyAlignment="1">
      <alignment horizontal="left" vertical="top" wrapText="1"/>
    </xf>
    <xf numFmtId="164" fontId="73" fillId="36" borderId="43" xfId="0" applyNumberFormat="1" applyFont="1" applyFill="1" applyBorder="1" applyAlignment="1">
      <alignment horizontal="center" vertical="center" wrapText="1"/>
    </xf>
    <xf numFmtId="164" fontId="73" fillId="36" borderId="10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 vertical="top"/>
    </xf>
    <xf numFmtId="0" fontId="18" fillId="34" borderId="0" xfId="0" applyFont="1" applyFill="1" applyAlignment="1">
      <alignment horizontal="left" vertical="top"/>
    </xf>
    <xf numFmtId="0" fontId="21" fillId="34" borderId="17" xfId="0" applyFont="1" applyFill="1" applyBorder="1" applyAlignment="1">
      <alignment horizontal="left" vertical="top"/>
    </xf>
    <xf numFmtId="0" fontId="18" fillId="34" borderId="0" xfId="0" applyFont="1" applyFill="1" applyAlignment="1">
      <alignment horizontal="center" vertical="top"/>
    </xf>
    <xf numFmtId="0" fontId="18" fillId="33" borderId="0" xfId="54" applyFont="1" applyFill="1" applyAlignment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1</xdr:col>
      <xdr:colOff>1695450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704850</xdr:colOff>
      <xdr:row>7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123825</xdr:rowOff>
    </xdr:from>
    <xdr:to>
      <xdr:col>3</xdr:col>
      <xdr:colOff>942975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923925</xdr:colOff>
      <xdr:row>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4290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38100</xdr:rowOff>
    </xdr:from>
    <xdr:to>
      <xdr:col>1</xdr:col>
      <xdr:colOff>1762125</xdr:colOff>
      <xdr:row>4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2</xdr:col>
      <xdr:colOff>1409700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1</xdr:col>
      <xdr:colOff>1704975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9075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38100</xdr:rowOff>
    </xdr:from>
    <xdr:to>
      <xdr:col>3</xdr:col>
      <xdr:colOff>476250</xdr:colOff>
      <xdr:row>4</xdr:row>
      <xdr:rowOff>171450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33375"/>
          <a:ext cx="1371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2" t="s">
        <v>120</v>
      </c>
      <c r="C2" s="263"/>
      <c r="D2" s="263"/>
      <c r="E2" s="263"/>
      <c r="F2" s="263"/>
      <c r="G2" s="264"/>
    </row>
    <row r="3" spans="2:7" ht="12.75">
      <c r="B3" s="265" t="s">
        <v>0</v>
      </c>
      <c r="C3" s="266"/>
      <c r="D3" s="266"/>
      <c r="E3" s="266"/>
      <c r="F3" s="266"/>
      <c r="G3" s="267"/>
    </row>
    <row r="4" spans="2:7" ht="12.75">
      <c r="B4" s="265" t="s">
        <v>121</v>
      </c>
      <c r="C4" s="266"/>
      <c r="D4" s="266"/>
      <c r="E4" s="266"/>
      <c r="F4" s="266"/>
      <c r="G4" s="267"/>
    </row>
    <row r="5" spans="2:7" ht="13.5" thickBot="1">
      <c r="B5" s="268" t="s">
        <v>1</v>
      </c>
      <c r="C5" s="269"/>
      <c r="D5" s="269"/>
      <c r="E5" s="269"/>
      <c r="F5" s="269"/>
      <c r="G5" s="27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422393157.11</v>
      </c>
      <c r="D9" s="9">
        <f>SUM(D10:D16)</f>
        <v>282697807.06999993</v>
      </c>
      <c r="E9" s="11" t="s">
        <v>8</v>
      </c>
      <c r="F9" s="9">
        <f>SUM(F10:F18)</f>
        <v>109653556.75999999</v>
      </c>
      <c r="G9" s="9">
        <f>SUM(G10:G18)</f>
        <v>136049704.32999998</v>
      </c>
    </row>
    <row r="10" spans="2:7" ht="12.75">
      <c r="B10" s="12" t="s">
        <v>9</v>
      </c>
      <c r="C10" s="9">
        <v>387625.82</v>
      </c>
      <c r="D10" s="9">
        <v>25025.39</v>
      </c>
      <c r="E10" s="13" t="s">
        <v>10</v>
      </c>
      <c r="F10" s="9">
        <v>6264245.85</v>
      </c>
      <c r="G10" s="9">
        <v>6278797.96</v>
      </c>
    </row>
    <row r="11" spans="2:7" ht="12.75">
      <c r="B11" s="12" t="s">
        <v>11</v>
      </c>
      <c r="C11" s="9">
        <v>410000806.5</v>
      </c>
      <c r="D11" s="9">
        <v>273106078.02</v>
      </c>
      <c r="E11" s="13" t="s">
        <v>12</v>
      </c>
      <c r="F11" s="9">
        <v>64534746.7</v>
      </c>
      <c r="G11" s="9">
        <v>77609022.4</v>
      </c>
    </row>
    <row r="12" spans="2:7" ht="12.75">
      <c r="B12" s="12" t="s">
        <v>13</v>
      </c>
      <c r="C12" s="9">
        <v>3456311.44</v>
      </c>
      <c r="D12" s="9">
        <v>3287098.06</v>
      </c>
      <c r="E12" s="13" t="s">
        <v>14</v>
      </c>
      <c r="F12" s="9">
        <v>30274160.49</v>
      </c>
      <c r="G12" s="9">
        <v>29209733.89</v>
      </c>
    </row>
    <row r="13" spans="2:7" ht="12.75">
      <c r="B13" s="12" t="s">
        <v>15</v>
      </c>
      <c r="C13" s="9">
        <v>323054.37</v>
      </c>
      <c r="D13" s="9">
        <v>309744.78</v>
      </c>
      <c r="E13" s="13" t="s">
        <v>16</v>
      </c>
      <c r="F13" s="9">
        <v>2022508.08</v>
      </c>
      <c r="G13" s="9">
        <v>2022508.08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502484.03</v>
      </c>
    </row>
    <row r="15" spans="2:7" ht="25.5">
      <c r="B15" s="12" t="s">
        <v>19</v>
      </c>
      <c r="C15" s="9">
        <v>8156298.98</v>
      </c>
      <c r="D15" s="9">
        <v>5900800.82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6510062.97</v>
      </c>
      <c r="G16" s="9">
        <v>20427157.97</v>
      </c>
    </row>
    <row r="17" spans="2:7" ht="12.75">
      <c r="B17" s="10" t="s">
        <v>23</v>
      </c>
      <c r="C17" s="9">
        <f>SUM(C18:C24)</f>
        <v>242613060.57</v>
      </c>
      <c r="D17" s="9">
        <f>SUM(D18:D24)</f>
        <v>242679316.31000003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43815423.32</v>
      </c>
      <c r="D19" s="9">
        <v>44698706.56</v>
      </c>
      <c r="E19" s="11" t="s">
        <v>28</v>
      </c>
      <c r="F19" s="9">
        <f>SUM(F20:F22)</f>
        <v>335076290.05</v>
      </c>
      <c r="G19" s="9">
        <f>SUM(G20:G22)</f>
        <v>365187926.79</v>
      </c>
    </row>
    <row r="20" spans="2:7" ht="12.75">
      <c r="B20" s="12" t="s">
        <v>29</v>
      </c>
      <c r="C20" s="9">
        <v>196485.02</v>
      </c>
      <c r="D20" s="9">
        <v>202428.68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335076290.05</v>
      </c>
      <c r="G22" s="9">
        <v>365187926.79</v>
      </c>
    </row>
    <row r="23" spans="2:7" ht="12.75">
      <c r="B23" s="12" t="s">
        <v>35</v>
      </c>
      <c r="C23" s="9">
        <v>982695.72</v>
      </c>
      <c r="D23" s="9">
        <v>18886.93</v>
      </c>
      <c r="E23" s="11" t="s">
        <v>36</v>
      </c>
      <c r="F23" s="9">
        <f>SUM(F24:F25)</f>
        <v>0</v>
      </c>
      <c r="G23" s="9">
        <f>SUM(G24:G25)</f>
        <v>111500000</v>
      </c>
    </row>
    <row r="24" spans="2:7" ht="12.75">
      <c r="B24" s="12" t="s">
        <v>37</v>
      </c>
      <c r="C24" s="9">
        <v>23403.73</v>
      </c>
      <c r="D24" s="9">
        <v>164241.36</v>
      </c>
      <c r="E24" s="13" t="s">
        <v>38</v>
      </c>
      <c r="F24" s="9">
        <v>0</v>
      </c>
      <c r="G24" s="9">
        <v>111500000</v>
      </c>
    </row>
    <row r="25" spans="2:7" ht="12.75">
      <c r="B25" s="10" t="s">
        <v>39</v>
      </c>
      <c r="C25" s="9">
        <f>SUM(C26:C30)</f>
        <v>9704002.54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9704002.54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674710220.22</v>
      </c>
      <c r="D47" s="9">
        <f>D9+D17+D25+D31+D37+D38+D41</f>
        <v>527894677.76</v>
      </c>
      <c r="E47" s="8" t="s">
        <v>82</v>
      </c>
      <c r="F47" s="9">
        <f>F9+F19+F23+F26+F27+F31+F38+F42</f>
        <v>444768126.81</v>
      </c>
      <c r="G47" s="9">
        <f>G9+G19+G23+G26+G27+G31+G38+G42</f>
        <v>612775911.12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261704.67</v>
      </c>
      <c r="D51" s="9">
        <v>277204.67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5189338230.68</v>
      </c>
      <c r="D52" s="9">
        <v>5318120871.62</v>
      </c>
      <c r="E52" s="11" t="s">
        <v>90</v>
      </c>
      <c r="F52" s="9">
        <v>393108362.92</v>
      </c>
      <c r="G52" s="9">
        <v>398684204.45</v>
      </c>
    </row>
    <row r="53" spans="2:7" ht="12.75">
      <c r="B53" s="10" t="s">
        <v>91</v>
      </c>
      <c r="C53" s="9">
        <v>331217963.38</v>
      </c>
      <c r="D53" s="9">
        <v>326295461.05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10213669.64</v>
      </c>
      <c r="D54" s="9">
        <v>9899718.16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393108362.92</v>
      </c>
      <c r="G57" s="9">
        <f>SUM(G50:G55)</f>
        <v>398684204.45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837876489.73</v>
      </c>
      <c r="G59" s="9">
        <f>G47+G57</f>
        <v>1011460115.5699999</v>
      </c>
    </row>
    <row r="60" spans="2:7" ht="25.5">
      <c r="B60" s="6" t="s">
        <v>102</v>
      </c>
      <c r="C60" s="9">
        <f>SUM(C50:C58)</f>
        <v>5559156520.570001</v>
      </c>
      <c r="D60" s="9">
        <f>SUM(D50:D58)</f>
        <v>5682718207.7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6233866740.790001</v>
      </c>
      <c r="D62" s="9">
        <f>D47+D60</f>
        <v>6210612885.46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5395990251.059999</v>
      </c>
      <c r="G68" s="9">
        <f>SUM(G69:G73)</f>
        <v>5199152769.889999</v>
      </c>
    </row>
    <row r="69" spans="2:7" ht="12.75">
      <c r="B69" s="10"/>
      <c r="C69" s="9"/>
      <c r="D69" s="9"/>
      <c r="E69" s="11" t="s">
        <v>110</v>
      </c>
      <c r="F69" s="9">
        <v>362029141.87</v>
      </c>
      <c r="G69" s="9">
        <v>93360078.32</v>
      </c>
    </row>
    <row r="70" spans="2:7" ht="12.75">
      <c r="B70" s="10"/>
      <c r="C70" s="9"/>
      <c r="D70" s="9"/>
      <c r="E70" s="11" t="s">
        <v>111</v>
      </c>
      <c r="F70" s="9">
        <v>5027246781.4</v>
      </c>
      <c r="G70" s="9">
        <v>5099078363.78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5395990251.059999</v>
      </c>
      <c r="G79" s="9">
        <f>G63+G68+G75</f>
        <v>5199152769.889999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6233866740.789999</v>
      </c>
      <c r="G81" s="9">
        <f>G59+G79</f>
        <v>6210612885.459999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20" customWidth="1"/>
    <col min="2" max="2" width="7.8515625" style="20" customWidth="1"/>
    <col min="3" max="3" width="5.28125" style="20" customWidth="1"/>
    <col min="4" max="4" width="1.28515625" style="20" customWidth="1"/>
    <col min="5" max="5" width="17.28125" style="20" customWidth="1"/>
    <col min="6" max="6" width="46.57421875" style="20" customWidth="1"/>
    <col min="7" max="7" width="5.28125" style="20" customWidth="1"/>
    <col min="8" max="8" width="9.7109375" style="20" customWidth="1"/>
    <col min="9" max="9" width="1.28515625" style="20" customWidth="1"/>
    <col min="10" max="10" width="3.8515625" style="20" customWidth="1"/>
    <col min="11" max="11" width="1.28515625" style="20" customWidth="1"/>
    <col min="12" max="12" width="0.13671875" style="20" customWidth="1"/>
    <col min="13" max="13" width="9.7109375" style="20" customWidth="1"/>
    <col min="14" max="14" width="1.28515625" style="20" customWidth="1"/>
    <col min="15" max="16384" width="11.421875" style="20" customWidth="1"/>
  </cols>
  <sheetData>
    <row r="1" ht="12" customHeight="1"/>
    <row r="2" spans="4:9" ht="13.5" customHeight="1">
      <c r="D2" s="271" t="s">
        <v>124</v>
      </c>
      <c r="E2" s="271"/>
      <c r="F2" s="271"/>
      <c r="G2" s="271"/>
      <c r="H2" s="271"/>
      <c r="I2" s="271"/>
    </row>
    <row r="3" spans="3:11" ht="0.75" customHeight="1">
      <c r="C3" s="272" t="s">
        <v>125</v>
      </c>
      <c r="D3" s="272"/>
      <c r="E3" s="272"/>
      <c r="F3" s="272"/>
      <c r="G3" s="272"/>
      <c r="H3" s="272"/>
      <c r="I3" s="272"/>
      <c r="J3" s="272"/>
      <c r="K3" s="272"/>
    </row>
    <row r="4" spans="3:11" ht="0.75" customHeight="1">
      <c r="C4" s="272" t="s">
        <v>126</v>
      </c>
      <c r="D4" s="272"/>
      <c r="E4" s="273" t="s">
        <v>127</v>
      </c>
      <c r="F4" s="273"/>
      <c r="G4" s="273"/>
      <c r="H4" s="273"/>
      <c r="I4" s="272" t="s">
        <v>126</v>
      </c>
      <c r="J4" s="272"/>
      <c r="K4" s="272"/>
    </row>
    <row r="5" spans="5:8" ht="13.5" customHeight="1">
      <c r="E5" s="273"/>
      <c r="F5" s="273"/>
      <c r="G5" s="273"/>
      <c r="H5" s="273"/>
    </row>
    <row r="6" spans="2:8" ht="3" customHeight="1">
      <c r="B6" s="274"/>
      <c r="C6" s="274"/>
      <c r="D6" s="274"/>
      <c r="E6" s="274"/>
      <c r="F6" s="273" t="s">
        <v>126</v>
      </c>
      <c r="G6" s="273"/>
      <c r="H6" s="273"/>
    </row>
    <row r="7" spans="2:14" ht="0.75" customHeight="1">
      <c r="B7" s="274"/>
      <c r="C7" s="274"/>
      <c r="D7" s="274"/>
      <c r="E7" s="274"/>
      <c r="F7" s="275" t="s">
        <v>128</v>
      </c>
      <c r="G7" s="275"/>
      <c r="H7" s="276"/>
      <c r="I7" s="276"/>
      <c r="J7" s="276"/>
      <c r="K7" s="276"/>
      <c r="L7" s="277" t="s">
        <v>126</v>
      </c>
      <c r="M7" s="276"/>
      <c r="N7" s="276"/>
    </row>
    <row r="8" spans="2:14" ht="11.25" customHeight="1">
      <c r="B8" s="274"/>
      <c r="C8" s="274"/>
      <c r="D8" s="274"/>
      <c r="E8" s="274"/>
      <c r="F8" s="275"/>
      <c r="G8" s="275"/>
      <c r="H8" s="276"/>
      <c r="I8" s="276"/>
      <c r="J8" s="276"/>
      <c r="K8" s="276"/>
      <c r="L8" s="277"/>
      <c r="M8" s="276"/>
      <c r="N8" s="276"/>
    </row>
    <row r="9" spans="2:14" ht="1.5" customHeight="1">
      <c r="B9" s="274" t="s">
        <v>126</v>
      </c>
      <c r="C9" s="274"/>
      <c r="D9" s="278" t="s">
        <v>129</v>
      </c>
      <c r="E9" s="278"/>
      <c r="F9" s="278"/>
      <c r="G9" s="278"/>
      <c r="H9" s="278"/>
      <c r="I9" s="278"/>
      <c r="J9" s="276" t="s">
        <v>126</v>
      </c>
      <c r="K9" s="276"/>
      <c r="L9" s="277"/>
      <c r="M9" s="276"/>
      <c r="N9" s="276"/>
    </row>
    <row r="10" spans="2:14" ht="3" customHeight="1">
      <c r="B10" s="274"/>
      <c r="C10" s="274"/>
      <c r="D10" s="278"/>
      <c r="E10" s="278"/>
      <c r="F10" s="278"/>
      <c r="G10" s="278"/>
      <c r="H10" s="278"/>
      <c r="I10" s="278"/>
      <c r="J10" s="276"/>
      <c r="K10" s="276"/>
      <c r="L10" s="277"/>
      <c r="M10" s="276"/>
      <c r="N10" s="276"/>
    </row>
    <row r="11" spans="2:14" ht="3" customHeight="1">
      <c r="B11" s="274"/>
      <c r="C11" s="274"/>
      <c r="D11" s="278"/>
      <c r="E11" s="278"/>
      <c r="F11" s="278"/>
      <c r="G11" s="278"/>
      <c r="H11" s="278"/>
      <c r="I11" s="278"/>
      <c r="J11" s="276"/>
      <c r="K11" s="276"/>
      <c r="L11" s="277"/>
      <c r="M11" s="276"/>
      <c r="N11" s="276"/>
    </row>
    <row r="12" spans="2:14" ht="6.75" customHeight="1">
      <c r="B12" s="274"/>
      <c r="C12" s="274"/>
      <c r="D12" s="278"/>
      <c r="E12" s="278"/>
      <c r="F12" s="278"/>
      <c r="G12" s="278"/>
      <c r="H12" s="278"/>
      <c r="I12" s="278"/>
      <c r="J12" s="276"/>
      <c r="K12" s="276"/>
      <c r="L12" s="277"/>
      <c r="M12" s="276"/>
      <c r="N12" s="276"/>
    </row>
    <row r="13" spans="2:14" ht="6.75" customHeight="1">
      <c r="B13" s="21"/>
      <c r="C13" s="21"/>
      <c r="D13" s="22"/>
      <c r="E13" s="22"/>
      <c r="F13" s="22"/>
      <c r="G13" s="22"/>
      <c r="H13" s="22"/>
      <c r="I13" s="22"/>
      <c r="J13" s="23"/>
      <c r="K13" s="23"/>
      <c r="L13" s="24"/>
      <c r="M13" s="23"/>
      <c r="N13" s="23"/>
    </row>
    <row r="14" spans="2:13" s="25" customFormat="1" ht="15" customHeight="1">
      <c r="B14" s="279" t="s">
        <v>130</v>
      </c>
      <c r="C14" s="280"/>
      <c r="D14" s="280"/>
      <c r="E14" s="280"/>
      <c r="F14" s="281"/>
      <c r="G14" s="282" t="s">
        <v>131</v>
      </c>
      <c r="H14" s="283"/>
      <c r="I14" s="284" t="s">
        <v>132</v>
      </c>
      <c r="J14" s="285"/>
      <c r="K14" s="285"/>
      <c r="L14" s="285"/>
      <c r="M14" s="286"/>
    </row>
    <row r="15" spans="2:13" s="25" customFormat="1" ht="15" customHeight="1">
      <c r="B15" s="287" t="s">
        <v>133</v>
      </c>
      <c r="C15" s="288"/>
      <c r="D15" s="288"/>
      <c r="E15" s="288"/>
      <c r="F15" s="289"/>
      <c r="G15" s="290">
        <v>1219855884.55</v>
      </c>
      <c r="H15" s="291"/>
      <c r="I15" s="290">
        <v>1432330686.79</v>
      </c>
      <c r="J15" s="292"/>
      <c r="K15" s="292"/>
      <c r="L15" s="292"/>
      <c r="M15" s="291"/>
    </row>
    <row r="16" spans="2:13" s="25" customFormat="1" ht="15" customHeight="1">
      <c r="B16" s="287" t="s">
        <v>134</v>
      </c>
      <c r="C16" s="288"/>
      <c r="D16" s="288"/>
      <c r="E16" s="288"/>
      <c r="F16" s="289"/>
      <c r="G16" s="293">
        <v>268658810.14</v>
      </c>
      <c r="H16" s="294"/>
      <c r="I16" s="293">
        <v>255250304.19</v>
      </c>
      <c r="J16" s="295"/>
      <c r="K16" s="295"/>
      <c r="L16" s="295"/>
      <c r="M16" s="294"/>
    </row>
    <row r="17" spans="2:13" s="25" customFormat="1" ht="15" customHeight="1">
      <c r="B17" s="296" t="s">
        <v>135</v>
      </c>
      <c r="C17" s="297"/>
      <c r="D17" s="297"/>
      <c r="E17" s="297"/>
      <c r="F17" s="298"/>
      <c r="G17" s="299">
        <v>140890226.98</v>
      </c>
      <c r="H17" s="300"/>
      <c r="I17" s="299">
        <v>139459496.2</v>
      </c>
      <c r="J17" s="301"/>
      <c r="K17" s="301"/>
      <c r="L17" s="301"/>
      <c r="M17" s="300"/>
    </row>
    <row r="18" spans="2:13" s="25" customFormat="1" ht="15" customHeight="1">
      <c r="B18" s="296" t="s">
        <v>136</v>
      </c>
      <c r="C18" s="297"/>
      <c r="D18" s="297"/>
      <c r="E18" s="297"/>
      <c r="F18" s="298"/>
      <c r="G18" s="299">
        <v>98811154.53</v>
      </c>
      <c r="H18" s="300"/>
      <c r="I18" s="299">
        <v>92453072.58</v>
      </c>
      <c r="J18" s="301"/>
      <c r="K18" s="301"/>
      <c r="L18" s="301"/>
      <c r="M18" s="300"/>
    </row>
    <row r="19" spans="2:13" s="25" customFormat="1" ht="15" customHeight="1">
      <c r="B19" s="296" t="s">
        <v>137</v>
      </c>
      <c r="C19" s="297"/>
      <c r="D19" s="297"/>
      <c r="E19" s="297"/>
      <c r="F19" s="298"/>
      <c r="G19" s="299">
        <v>1432296.58</v>
      </c>
      <c r="H19" s="300"/>
      <c r="I19" s="299">
        <v>3221518.03</v>
      </c>
      <c r="J19" s="301"/>
      <c r="K19" s="301"/>
      <c r="L19" s="301"/>
      <c r="M19" s="300"/>
    </row>
    <row r="20" spans="2:13" s="25" customFormat="1" ht="15" customHeight="1">
      <c r="B20" s="296" t="s">
        <v>138</v>
      </c>
      <c r="C20" s="297"/>
      <c r="D20" s="297"/>
      <c r="E20" s="297"/>
      <c r="F20" s="298"/>
      <c r="G20" s="299">
        <v>27525132.05</v>
      </c>
      <c r="H20" s="300"/>
      <c r="I20" s="299">
        <v>20116217.38</v>
      </c>
      <c r="J20" s="301"/>
      <c r="K20" s="301"/>
      <c r="L20" s="301"/>
      <c r="M20" s="300"/>
    </row>
    <row r="21" spans="2:13" s="25" customFormat="1" ht="15" customHeight="1">
      <c r="B21" s="296" t="s">
        <v>139</v>
      </c>
      <c r="C21" s="297"/>
      <c r="D21" s="297"/>
      <c r="E21" s="297"/>
      <c r="F21" s="298"/>
      <c r="G21" s="299" t="s">
        <v>126</v>
      </c>
      <c r="H21" s="300"/>
      <c r="I21" s="299" t="s">
        <v>126</v>
      </c>
      <c r="J21" s="301"/>
      <c r="K21" s="301"/>
      <c r="L21" s="301"/>
      <c r="M21" s="300"/>
    </row>
    <row r="22" spans="2:13" s="25" customFormat="1" ht="33" customHeight="1">
      <c r="B22" s="287" t="s">
        <v>140</v>
      </c>
      <c r="C22" s="288"/>
      <c r="D22" s="288"/>
      <c r="E22" s="288"/>
      <c r="F22" s="289"/>
      <c r="G22" s="293">
        <v>951197074.41</v>
      </c>
      <c r="H22" s="294"/>
      <c r="I22" s="293">
        <v>1177080382.6</v>
      </c>
      <c r="J22" s="295"/>
      <c r="K22" s="295"/>
      <c r="L22" s="295"/>
      <c r="M22" s="294"/>
    </row>
    <row r="23" spans="2:13" s="25" customFormat="1" ht="27.75" customHeight="1">
      <c r="B23" s="296" t="s">
        <v>141</v>
      </c>
      <c r="C23" s="297"/>
      <c r="D23" s="297"/>
      <c r="E23" s="297"/>
      <c r="F23" s="298"/>
      <c r="G23" s="299">
        <v>951197074.41</v>
      </c>
      <c r="H23" s="300"/>
      <c r="I23" s="299">
        <v>1177080382.6</v>
      </c>
      <c r="J23" s="301"/>
      <c r="K23" s="301"/>
      <c r="L23" s="301"/>
      <c r="M23" s="300"/>
    </row>
    <row r="24" spans="2:13" s="25" customFormat="1" ht="15" customHeight="1">
      <c r="B24" s="296" t="s">
        <v>139</v>
      </c>
      <c r="C24" s="297"/>
      <c r="D24" s="297"/>
      <c r="E24" s="297"/>
      <c r="F24" s="298"/>
      <c r="G24" s="299" t="s">
        <v>126</v>
      </c>
      <c r="H24" s="300"/>
      <c r="I24" s="299" t="s">
        <v>126</v>
      </c>
      <c r="J24" s="301"/>
      <c r="K24" s="301"/>
      <c r="L24" s="301"/>
      <c r="M24" s="300"/>
    </row>
    <row r="25" spans="2:13" s="25" customFormat="1" ht="15" customHeight="1">
      <c r="B25" s="302" t="s">
        <v>142</v>
      </c>
      <c r="C25" s="303"/>
      <c r="D25" s="303"/>
      <c r="E25" s="303"/>
      <c r="F25" s="304"/>
      <c r="G25" s="293">
        <v>1219855884.55</v>
      </c>
      <c r="H25" s="294"/>
      <c r="I25" s="293">
        <v>1432330686.79</v>
      </c>
      <c r="J25" s="295"/>
      <c r="K25" s="295"/>
      <c r="L25" s="295"/>
      <c r="M25" s="294"/>
    </row>
    <row r="26" spans="2:13" s="25" customFormat="1" ht="15" customHeight="1">
      <c r="B26" s="296" t="s">
        <v>139</v>
      </c>
      <c r="C26" s="297"/>
      <c r="D26" s="297"/>
      <c r="E26" s="297"/>
      <c r="F26" s="298"/>
      <c r="G26" s="299" t="s">
        <v>126</v>
      </c>
      <c r="H26" s="300"/>
      <c r="I26" s="299" t="s">
        <v>126</v>
      </c>
      <c r="J26" s="301"/>
      <c r="K26" s="301"/>
      <c r="L26" s="301"/>
      <c r="M26" s="300"/>
    </row>
    <row r="27" spans="2:13" s="25" customFormat="1" ht="15" customHeight="1">
      <c r="B27" s="287" t="s">
        <v>143</v>
      </c>
      <c r="C27" s="288"/>
      <c r="D27" s="288"/>
      <c r="E27" s="288"/>
      <c r="F27" s="289"/>
      <c r="G27" s="305">
        <v>857826742.68</v>
      </c>
      <c r="H27" s="306"/>
      <c r="I27" s="305">
        <v>1338970608.47</v>
      </c>
      <c r="J27" s="307"/>
      <c r="K27" s="307"/>
      <c r="L27" s="307"/>
      <c r="M27" s="306"/>
    </row>
    <row r="28" spans="2:13" s="25" customFormat="1" ht="15" customHeight="1">
      <c r="B28" s="287" t="s">
        <v>144</v>
      </c>
      <c r="C28" s="288"/>
      <c r="D28" s="288"/>
      <c r="E28" s="288"/>
      <c r="F28" s="289"/>
      <c r="G28" s="293">
        <v>628304151.95</v>
      </c>
      <c r="H28" s="294"/>
      <c r="I28" s="293">
        <v>980166764.55</v>
      </c>
      <c r="J28" s="295"/>
      <c r="K28" s="295"/>
      <c r="L28" s="295"/>
      <c r="M28" s="294"/>
    </row>
    <row r="29" spans="2:13" s="25" customFormat="1" ht="15" customHeight="1">
      <c r="B29" s="296" t="s">
        <v>145</v>
      </c>
      <c r="C29" s="297"/>
      <c r="D29" s="297"/>
      <c r="E29" s="297"/>
      <c r="F29" s="298"/>
      <c r="G29" s="299">
        <v>494433751.32</v>
      </c>
      <c r="H29" s="300"/>
      <c r="I29" s="299">
        <v>800346501.04</v>
      </c>
      <c r="J29" s="301"/>
      <c r="K29" s="301"/>
      <c r="L29" s="301"/>
      <c r="M29" s="300"/>
    </row>
    <row r="30" spans="2:13" s="25" customFormat="1" ht="15" customHeight="1">
      <c r="B30" s="296" t="s">
        <v>146</v>
      </c>
      <c r="C30" s="297"/>
      <c r="D30" s="297"/>
      <c r="E30" s="297"/>
      <c r="F30" s="298"/>
      <c r="G30" s="299">
        <v>50588040.51</v>
      </c>
      <c r="H30" s="300"/>
      <c r="I30" s="299">
        <v>58122802.09</v>
      </c>
      <c r="J30" s="301"/>
      <c r="K30" s="301"/>
      <c r="L30" s="301"/>
      <c r="M30" s="300"/>
    </row>
    <row r="31" spans="2:13" s="25" customFormat="1" ht="15" customHeight="1">
      <c r="B31" s="296" t="s">
        <v>147</v>
      </c>
      <c r="C31" s="297"/>
      <c r="D31" s="297"/>
      <c r="E31" s="297"/>
      <c r="F31" s="298"/>
      <c r="G31" s="299">
        <v>83282360.12</v>
      </c>
      <c r="H31" s="300"/>
      <c r="I31" s="299">
        <v>121697461.42</v>
      </c>
      <c r="J31" s="301"/>
      <c r="K31" s="301"/>
      <c r="L31" s="301"/>
      <c r="M31" s="300"/>
    </row>
    <row r="32" spans="2:13" s="25" customFormat="1" ht="15" customHeight="1">
      <c r="B32" s="296" t="s">
        <v>139</v>
      </c>
      <c r="C32" s="297"/>
      <c r="D32" s="297"/>
      <c r="E32" s="297"/>
      <c r="F32" s="298"/>
      <c r="G32" s="299" t="s">
        <v>126</v>
      </c>
      <c r="H32" s="300"/>
      <c r="I32" s="299" t="s">
        <v>126</v>
      </c>
      <c r="J32" s="301"/>
      <c r="K32" s="301"/>
      <c r="L32" s="301"/>
      <c r="M32" s="300"/>
    </row>
    <row r="33" spans="2:13" s="25" customFormat="1" ht="15" customHeight="1">
      <c r="B33" s="287" t="s">
        <v>148</v>
      </c>
      <c r="C33" s="288"/>
      <c r="D33" s="288"/>
      <c r="E33" s="288"/>
      <c r="F33" s="289"/>
      <c r="G33" s="293">
        <v>161241969.41</v>
      </c>
      <c r="H33" s="294"/>
      <c r="I33" s="293">
        <v>258155841.42</v>
      </c>
      <c r="J33" s="295"/>
      <c r="K33" s="295"/>
      <c r="L33" s="295"/>
      <c r="M33" s="294"/>
    </row>
    <row r="34" spans="2:13" s="25" customFormat="1" ht="15" customHeight="1">
      <c r="B34" s="296" t="s">
        <v>149</v>
      </c>
      <c r="C34" s="297"/>
      <c r="D34" s="297"/>
      <c r="E34" s="297"/>
      <c r="F34" s="298"/>
      <c r="G34" s="299">
        <v>25220732.96</v>
      </c>
      <c r="H34" s="300"/>
      <c r="I34" s="299">
        <v>35244331.6</v>
      </c>
      <c r="J34" s="301"/>
      <c r="K34" s="301"/>
      <c r="L34" s="301"/>
      <c r="M34" s="300"/>
    </row>
    <row r="35" spans="2:13" s="25" customFormat="1" ht="15" customHeight="1">
      <c r="B35" s="296" t="s">
        <v>150</v>
      </c>
      <c r="C35" s="297"/>
      <c r="D35" s="297"/>
      <c r="E35" s="297"/>
      <c r="F35" s="298"/>
      <c r="G35" s="299">
        <v>8500200.52</v>
      </c>
      <c r="H35" s="300"/>
      <c r="I35" s="299">
        <v>23308608.13</v>
      </c>
      <c r="J35" s="301"/>
      <c r="K35" s="301"/>
      <c r="L35" s="301"/>
      <c r="M35" s="300"/>
    </row>
    <row r="36" spans="2:13" s="25" customFormat="1" ht="15" customHeight="1">
      <c r="B36" s="296" t="s">
        <v>151</v>
      </c>
      <c r="C36" s="297"/>
      <c r="D36" s="297"/>
      <c r="E36" s="297"/>
      <c r="F36" s="298"/>
      <c r="G36" s="299">
        <v>127521035.93</v>
      </c>
      <c r="H36" s="300"/>
      <c r="I36" s="299">
        <v>199602901.69</v>
      </c>
      <c r="J36" s="301"/>
      <c r="K36" s="301"/>
      <c r="L36" s="301"/>
      <c r="M36" s="300"/>
    </row>
    <row r="37" spans="2:13" s="25" customFormat="1" ht="15" customHeight="1">
      <c r="B37" s="296" t="s">
        <v>139</v>
      </c>
      <c r="C37" s="297"/>
      <c r="D37" s="297"/>
      <c r="E37" s="297"/>
      <c r="F37" s="298"/>
      <c r="G37" s="299" t="s">
        <v>126</v>
      </c>
      <c r="H37" s="300"/>
      <c r="I37" s="299" t="s">
        <v>126</v>
      </c>
      <c r="J37" s="301"/>
      <c r="K37" s="301"/>
      <c r="L37" s="301"/>
      <c r="M37" s="300"/>
    </row>
    <row r="38" spans="2:13" s="25" customFormat="1" ht="15" customHeight="1">
      <c r="B38" s="287" t="s">
        <v>152</v>
      </c>
      <c r="C38" s="288"/>
      <c r="D38" s="288"/>
      <c r="E38" s="288"/>
      <c r="F38" s="289"/>
      <c r="G38" s="293">
        <v>36076285.93</v>
      </c>
      <c r="H38" s="294"/>
      <c r="I38" s="293">
        <v>72846568.16</v>
      </c>
      <c r="J38" s="295"/>
      <c r="K38" s="295"/>
      <c r="L38" s="295"/>
      <c r="M38" s="294"/>
    </row>
    <row r="39" spans="2:13" s="25" customFormat="1" ht="15" customHeight="1">
      <c r="B39" s="296" t="s">
        <v>153</v>
      </c>
      <c r="C39" s="297"/>
      <c r="D39" s="297"/>
      <c r="E39" s="297"/>
      <c r="F39" s="298"/>
      <c r="G39" s="299">
        <v>36076285.93</v>
      </c>
      <c r="H39" s="300"/>
      <c r="I39" s="299">
        <v>72846568.16</v>
      </c>
      <c r="J39" s="301"/>
      <c r="K39" s="301"/>
      <c r="L39" s="301"/>
      <c r="M39" s="300"/>
    </row>
    <row r="40" spans="2:13" s="25" customFormat="1" ht="15" customHeight="1">
      <c r="B40" s="296" t="s">
        <v>139</v>
      </c>
      <c r="C40" s="297"/>
      <c r="D40" s="297"/>
      <c r="E40" s="297"/>
      <c r="F40" s="298"/>
      <c r="G40" s="299" t="s">
        <v>126</v>
      </c>
      <c r="H40" s="300"/>
      <c r="I40" s="299" t="s">
        <v>126</v>
      </c>
      <c r="J40" s="301"/>
      <c r="K40" s="301"/>
      <c r="L40" s="301"/>
      <c r="M40" s="300"/>
    </row>
    <row r="41" spans="2:13" s="25" customFormat="1" ht="15" customHeight="1">
      <c r="B41" s="287" t="s">
        <v>154</v>
      </c>
      <c r="C41" s="288"/>
      <c r="D41" s="288"/>
      <c r="E41" s="288"/>
      <c r="F41" s="289"/>
      <c r="G41" s="293">
        <v>28372554.56</v>
      </c>
      <c r="H41" s="294"/>
      <c r="I41" s="293">
        <v>26182437.33</v>
      </c>
      <c r="J41" s="295"/>
      <c r="K41" s="295"/>
      <c r="L41" s="295"/>
      <c r="M41" s="294"/>
    </row>
    <row r="42" spans="2:13" s="25" customFormat="1" ht="15" customHeight="1">
      <c r="B42" s="296" t="s">
        <v>155</v>
      </c>
      <c r="C42" s="297"/>
      <c r="D42" s="297"/>
      <c r="E42" s="297"/>
      <c r="F42" s="298"/>
      <c r="G42" s="299">
        <v>28372554.56</v>
      </c>
      <c r="H42" s="300"/>
      <c r="I42" s="299">
        <v>26182437.33</v>
      </c>
      <c r="J42" s="301"/>
      <c r="K42" s="301"/>
      <c r="L42" s="301"/>
      <c r="M42" s="300"/>
    </row>
    <row r="43" spans="2:13" s="25" customFormat="1" ht="15" customHeight="1">
      <c r="B43" s="296" t="s">
        <v>139</v>
      </c>
      <c r="C43" s="297"/>
      <c r="D43" s="297"/>
      <c r="E43" s="297"/>
      <c r="F43" s="298"/>
      <c r="G43" s="299" t="s">
        <v>126</v>
      </c>
      <c r="H43" s="300"/>
      <c r="I43" s="299" t="s">
        <v>126</v>
      </c>
      <c r="J43" s="301"/>
      <c r="K43" s="301"/>
      <c r="L43" s="301"/>
      <c r="M43" s="300"/>
    </row>
    <row r="44" spans="2:13" s="25" customFormat="1" ht="15" customHeight="1">
      <c r="B44" s="287" t="s">
        <v>156</v>
      </c>
      <c r="C44" s="288"/>
      <c r="D44" s="288"/>
      <c r="E44" s="288"/>
      <c r="F44" s="289"/>
      <c r="G44" s="293">
        <v>3831780.83</v>
      </c>
      <c r="H44" s="294"/>
      <c r="I44" s="293">
        <v>1618997.01</v>
      </c>
      <c r="J44" s="295"/>
      <c r="K44" s="295"/>
      <c r="L44" s="295"/>
      <c r="M44" s="294"/>
    </row>
    <row r="45" spans="2:13" s="25" customFormat="1" ht="15" customHeight="1">
      <c r="B45" s="296" t="s">
        <v>157</v>
      </c>
      <c r="C45" s="297"/>
      <c r="D45" s="297"/>
      <c r="E45" s="297"/>
      <c r="F45" s="298"/>
      <c r="G45" s="299">
        <v>3831780.83</v>
      </c>
      <c r="H45" s="300"/>
      <c r="I45" s="299">
        <v>1618997.01</v>
      </c>
      <c r="J45" s="301"/>
      <c r="K45" s="301"/>
      <c r="L45" s="301"/>
      <c r="M45" s="300"/>
    </row>
    <row r="46" spans="2:13" s="25" customFormat="1" ht="15" customHeight="1">
      <c r="B46" s="296" t="s">
        <v>139</v>
      </c>
      <c r="C46" s="297"/>
      <c r="D46" s="297"/>
      <c r="E46" s="297"/>
      <c r="F46" s="298"/>
      <c r="G46" s="299" t="s">
        <v>126</v>
      </c>
      <c r="H46" s="300"/>
      <c r="I46" s="299" t="s">
        <v>126</v>
      </c>
      <c r="J46" s="301"/>
      <c r="K46" s="301"/>
      <c r="L46" s="301"/>
      <c r="M46" s="300"/>
    </row>
    <row r="47" spans="2:13" s="25" customFormat="1" ht="15" customHeight="1">
      <c r="B47" s="302" t="s">
        <v>158</v>
      </c>
      <c r="C47" s="303"/>
      <c r="D47" s="303"/>
      <c r="E47" s="303"/>
      <c r="F47" s="304"/>
      <c r="G47" s="293">
        <v>857826742.68</v>
      </c>
      <c r="H47" s="294"/>
      <c r="I47" s="293">
        <v>1338970608.47</v>
      </c>
      <c r="J47" s="295"/>
      <c r="K47" s="295"/>
      <c r="L47" s="295"/>
      <c r="M47" s="294"/>
    </row>
    <row r="48" spans="2:13" s="25" customFormat="1" ht="15" customHeight="1">
      <c r="B48" s="296" t="s">
        <v>139</v>
      </c>
      <c r="C48" s="297"/>
      <c r="D48" s="297"/>
      <c r="E48" s="297"/>
      <c r="F48" s="298"/>
      <c r="G48" s="299" t="s">
        <v>126</v>
      </c>
      <c r="H48" s="300"/>
      <c r="I48" s="299" t="s">
        <v>126</v>
      </c>
      <c r="J48" s="301"/>
      <c r="K48" s="301"/>
      <c r="L48" s="301"/>
      <c r="M48" s="300"/>
    </row>
    <row r="49" spans="2:13" s="25" customFormat="1" ht="15" customHeight="1">
      <c r="B49" s="308" t="s">
        <v>159</v>
      </c>
      <c r="C49" s="309"/>
      <c r="D49" s="309"/>
      <c r="E49" s="309"/>
      <c r="F49" s="310"/>
      <c r="G49" s="311">
        <v>362029141.87</v>
      </c>
      <c r="H49" s="312"/>
      <c r="I49" s="311">
        <v>93360078.32</v>
      </c>
      <c r="J49" s="311"/>
      <c r="K49" s="311"/>
      <c r="L49" s="311"/>
      <c r="M49" s="312"/>
    </row>
    <row r="50" s="25" customFormat="1" ht="15" customHeight="1"/>
    <row r="51" spans="2:13" s="25" customFormat="1" ht="15" customHeight="1">
      <c r="B51" s="26" t="s">
        <v>160</v>
      </c>
      <c r="C51" s="27"/>
      <c r="D51" s="27"/>
      <c r="E51" s="27"/>
      <c r="F51" s="27"/>
      <c r="K51" s="28"/>
      <c r="L51" s="28"/>
      <c r="M51" s="28"/>
    </row>
  </sheetData>
  <sheetProtection/>
  <mergeCells count="125">
    <mergeCell ref="B48:F48"/>
    <mergeCell ref="G48:H48"/>
    <mergeCell ref="I48:M48"/>
    <mergeCell ref="B49:F49"/>
    <mergeCell ref="G49:H49"/>
    <mergeCell ref="I49:M49"/>
    <mergeCell ref="B46:F46"/>
    <mergeCell ref="G46:H46"/>
    <mergeCell ref="I46:M46"/>
    <mergeCell ref="B47:F47"/>
    <mergeCell ref="G47:H47"/>
    <mergeCell ref="I47:M47"/>
    <mergeCell ref="B44:F44"/>
    <mergeCell ref="G44:H44"/>
    <mergeCell ref="I44:M44"/>
    <mergeCell ref="B45:F45"/>
    <mergeCell ref="G45:H45"/>
    <mergeCell ref="I45:M45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B36:F36"/>
    <mergeCell ref="G36:H36"/>
    <mergeCell ref="I36:M36"/>
    <mergeCell ref="B37:F37"/>
    <mergeCell ref="G37:H37"/>
    <mergeCell ref="I37:M37"/>
    <mergeCell ref="B34:F34"/>
    <mergeCell ref="G34:H34"/>
    <mergeCell ref="I34:M34"/>
    <mergeCell ref="B35:F35"/>
    <mergeCell ref="G35:H35"/>
    <mergeCell ref="I35:M35"/>
    <mergeCell ref="B32:F32"/>
    <mergeCell ref="G32:H32"/>
    <mergeCell ref="I32:M32"/>
    <mergeCell ref="B33:F33"/>
    <mergeCell ref="G33:H33"/>
    <mergeCell ref="I33:M33"/>
    <mergeCell ref="B30:F30"/>
    <mergeCell ref="G30:H30"/>
    <mergeCell ref="I30:M30"/>
    <mergeCell ref="B31:F31"/>
    <mergeCell ref="G31:H31"/>
    <mergeCell ref="I31:M31"/>
    <mergeCell ref="B28:F28"/>
    <mergeCell ref="G28:H28"/>
    <mergeCell ref="I28:M28"/>
    <mergeCell ref="B29:F29"/>
    <mergeCell ref="G29:H29"/>
    <mergeCell ref="I29:M29"/>
    <mergeCell ref="B26:F26"/>
    <mergeCell ref="G26:H26"/>
    <mergeCell ref="I26:M26"/>
    <mergeCell ref="B27:F27"/>
    <mergeCell ref="G27:H27"/>
    <mergeCell ref="I27:M27"/>
    <mergeCell ref="B24:F24"/>
    <mergeCell ref="G24:H24"/>
    <mergeCell ref="I24:M24"/>
    <mergeCell ref="B25:F25"/>
    <mergeCell ref="G25:H25"/>
    <mergeCell ref="I25:M25"/>
    <mergeCell ref="B22:F22"/>
    <mergeCell ref="G22:H22"/>
    <mergeCell ref="I22:M22"/>
    <mergeCell ref="B23:F23"/>
    <mergeCell ref="G23:H23"/>
    <mergeCell ref="I23:M23"/>
    <mergeCell ref="B20:F20"/>
    <mergeCell ref="G20:H20"/>
    <mergeCell ref="I20:M20"/>
    <mergeCell ref="B21:F21"/>
    <mergeCell ref="G21:H21"/>
    <mergeCell ref="I21:M21"/>
    <mergeCell ref="B18:F18"/>
    <mergeCell ref="G18:H18"/>
    <mergeCell ref="I18:M18"/>
    <mergeCell ref="B19:F19"/>
    <mergeCell ref="G19:H19"/>
    <mergeCell ref="I19:M19"/>
    <mergeCell ref="B16:F16"/>
    <mergeCell ref="G16:H16"/>
    <mergeCell ref="I16:M16"/>
    <mergeCell ref="B17:F17"/>
    <mergeCell ref="G17:H17"/>
    <mergeCell ref="I17:M17"/>
    <mergeCell ref="B14:F14"/>
    <mergeCell ref="G14:H14"/>
    <mergeCell ref="I14:M14"/>
    <mergeCell ref="B15:F15"/>
    <mergeCell ref="G15:H15"/>
    <mergeCell ref="I15:M15"/>
    <mergeCell ref="L7:L12"/>
    <mergeCell ref="M7:N9"/>
    <mergeCell ref="B9:C10"/>
    <mergeCell ref="D9:I12"/>
    <mergeCell ref="J9:K11"/>
    <mergeCell ref="M10:N12"/>
    <mergeCell ref="B11:C12"/>
    <mergeCell ref="J12:K12"/>
    <mergeCell ref="D2:I2"/>
    <mergeCell ref="C3:K3"/>
    <mergeCell ref="C4:D4"/>
    <mergeCell ref="E4:H5"/>
    <mergeCell ref="I4:K4"/>
    <mergeCell ref="B6:E8"/>
    <mergeCell ref="F6:H6"/>
    <mergeCell ref="F7:G8"/>
    <mergeCell ref="H7:K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.421875" style="29" customWidth="1"/>
    <col min="2" max="3" width="3.7109375" style="29" customWidth="1"/>
    <col min="4" max="4" width="24.00390625" style="29" customWidth="1"/>
    <col min="5" max="5" width="22.8515625" style="29" customWidth="1"/>
    <col min="6" max="6" width="20.140625" style="29" customWidth="1"/>
    <col min="7" max="7" width="21.140625" style="41" customWidth="1"/>
    <col min="8" max="8" width="20.57421875" style="41" customWidth="1"/>
    <col min="9" max="9" width="4.140625" style="29" customWidth="1"/>
    <col min="10" max="10" width="3.57421875" style="29" customWidth="1"/>
    <col min="11" max="11" width="3.00390625" style="29" customWidth="1"/>
    <col min="12" max="16384" width="0" style="29" hidden="1" customWidth="1"/>
  </cols>
  <sheetData>
    <row r="2" spans="2:10" ht="12">
      <c r="B2" s="30"/>
      <c r="C2" s="30"/>
      <c r="D2" s="30"/>
      <c r="E2" s="313"/>
      <c r="F2" s="313"/>
      <c r="G2" s="313"/>
      <c r="H2" s="30"/>
      <c r="I2" s="30"/>
      <c r="J2" s="30"/>
    </row>
    <row r="3" spans="2:10" ht="12">
      <c r="B3" s="30"/>
      <c r="C3" s="30"/>
      <c r="D3" s="30"/>
      <c r="E3" s="313" t="s">
        <v>124</v>
      </c>
      <c r="F3" s="313"/>
      <c r="G3" s="313"/>
      <c r="H3" s="30"/>
      <c r="I3" s="30"/>
      <c r="J3" s="30"/>
    </row>
    <row r="4" spans="2:10" ht="12">
      <c r="B4" s="30"/>
      <c r="C4" s="30"/>
      <c r="D4" s="30"/>
      <c r="E4" s="313" t="s">
        <v>161</v>
      </c>
      <c r="F4" s="313"/>
      <c r="G4" s="313"/>
      <c r="H4" s="30"/>
      <c r="I4" s="30"/>
      <c r="J4" s="30"/>
    </row>
    <row r="5" spans="2:10" ht="12">
      <c r="B5" s="30"/>
      <c r="C5" s="30"/>
      <c r="D5" s="30"/>
      <c r="E5" s="313" t="s">
        <v>162</v>
      </c>
      <c r="F5" s="313"/>
      <c r="G5" s="313"/>
      <c r="H5" s="30"/>
      <c r="I5" s="30"/>
      <c r="J5" s="30"/>
    </row>
    <row r="6" spans="3:9" ht="12">
      <c r="C6" s="32"/>
      <c r="D6" s="33"/>
      <c r="E6" s="313" t="s">
        <v>163</v>
      </c>
      <c r="F6" s="313"/>
      <c r="G6" s="313"/>
      <c r="H6" s="31"/>
      <c r="I6" s="31"/>
    </row>
    <row r="7" spans="3:9" ht="3.75" customHeight="1">
      <c r="C7" s="34"/>
      <c r="D7" s="33"/>
      <c r="E7" s="34"/>
      <c r="F7" s="34"/>
      <c r="G7" s="35"/>
      <c r="H7" s="35"/>
      <c r="I7" s="33"/>
    </row>
    <row r="8" spans="1:16" ht="12">
      <c r="A8" s="36"/>
      <c r="B8" s="314" t="s">
        <v>130</v>
      </c>
      <c r="C8" s="315"/>
      <c r="D8" s="315"/>
      <c r="E8" s="315"/>
      <c r="F8" s="73"/>
      <c r="G8" s="74">
        <v>2022</v>
      </c>
      <c r="H8" s="74">
        <v>2021</v>
      </c>
      <c r="I8" s="74"/>
      <c r="J8" s="75"/>
      <c r="O8" s="29">
        <v>2022</v>
      </c>
      <c r="P8" s="29">
        <v>2021</v>
      </c>
    </row>
    <row r="9" spans="2:10" ht="6" customHeight="1">
      <c r="B9" s="37"/>
      <c r="D9" s="38"/>
      <c r="E9" s="38"/>
      <c r="F9" s="38"/>
      <c r="G9" s="39"/>
      <c r="H9" s="39"/>
      <c r="J9" s="40"/>
    </row>
    <row r="10" spans="1:10" ht="6" customHeight="1">
      <c r="A10" s="41"/>
      <c r="B10" s="42"/>
      <c r="C10" s="43"/>
      <c r="D10" s="43"/>
      <c r="E10" s="43"/>
      <c r="F10" s="43"/>
      <c r="G10" s="39"/>
      <c r="H10" s="39"/>
      <c r="I10" s="41"/>
      <c r="J10" s="40"/>
    </row>
    <row r="11" spans="1:10" ht="12">
      <c r="A11" s="41"/>
      <c r="B11" s="316" t="s">
        <v>164</v>
      </c>
      <c r="C11" s="317"/>
      <c r="D11" s="317"/>
      <c r="E11" s="317"/>
      <c r="F11" s="317"/>
      <c r="G11" s="39"/>
      <c r="H11" s="39"/>
      <c r="I11" s="41"/>
      <c r="J11" s="40"/>
    </row>
    <row r="12" spans="1:10" ht="6" customHeight="1">
      <c r="A12" s="41"/>
      <c r="B12" s="42"/>
      <c r="C12" s="43"/>
      <c r="D12" s="41"/>
      <c r="E12" s="43"/>
      <c r="F12" s="43"/>
      <c r="G12" s="39"/>
      <c r="H12" s="39"/>
      <c r="I12" s="41"/>
      <c r="J12" s="40"/>
    </row>
    <row r="13" spans="1:10" ht="12">
      <c r="A13" s="41"/>
      <c r="B13" s="42"/>
      <c r="C13" s="317" t="s">
        <v>165</v>
      </c>
      <c r="D13" s="317"/>
      <c r="E13" s="317"/>
      <c r="F13" s="317"/>
      <c r="G13" s="45">
        <f>SUM(G14:G24)</f>
        <v>1219855884.55</v>
      </c>
      <c r="H13" s="45">
        <f>SUM(H14:H24)</f>
        <v>1468778134.79</v>
      </c>
      <c r="I13" s="41"/>
      <c r="J13" s="40"/>
    </row>
    <row r="14" spans="1:10" ht="12">
      <c r="A14" s="41"/>
      <c r="B14" s="42"/>
      <c r="C14" s="43"/>
      <c r="D14" s="318" t="s">
        <v>166</v>
      </c>
      <c r="E14" s="318"/>
      <c r="F14" s="318"/>
      <c r="G14" s="46">
        <v>140890226.98</v>
      </c>
      <c r="H14" s="46">
        <v>139459496.2</v>
      </c>
      <c r="I14" s="41"/>
      <c r="J14" s="40"/>
    </row>
    <row r="15" spans="1:10" ht="12">
      <c r="A15" s="41"/>
      <c r="B15" s="42"/>
      <c r="C15" s="43"/>
      <c r="D15" s="318" t="s">
        <v>167</v>
      </c>
      <c r="E15" s="318"/>
      <c r="F15" s="318"/>
      <c r="G15" s="46">
        <v>0</v>
      </c>
      <c r="H15" s="46">
        <v>0</v>
      </c>
      <c r="I15" s="41"/>
      <c r="J15" s="40"/>
    </row>
    <row r="16" spans="1:10" ht="12">
      <c r="A16" s="41"/>
      <c r="B16" s="42"/>
      <c r="C16" s="47"/>
      <c r="D16" s="318" t="s">
        <v>168</v>
      </c>
      <c r="E16" s="318"/>
      <c r="F16" s="318"/>
      <c r="G16" s="46">
        <v>0</v>
      </c>
      <c r="H16" s="46">
        <v>0</v>
      </c>
      <c r="I16" s="41"/>
      <c r="J16" s="40"/>
    </row>
    <row r="17" spans="1:10" ht="12">
      <c r="A17" s="41"/>
      <c r="B17" s="42"/>
      <c r="C17" s="47"/>
      <c r="D17" s="318" t="s">
        <v>169</v>
      </c>
      <c r="E17" s="318"/>
      <c r="F17" s="318"/>
      <c r="G17" s="46">
        <v>98811154.53</v>
      </c>
      <c r="H17" s="46">
        <v>92453072.58</v>
      </c>
      <c r="I17" s="41"/>
      <c r="J17" s="40"/>
    </row>
    <row r="18" spans="1:10" ht="12">
      <c r="A18" s="41"/>
      <c r="B18" s="42"/>
      <c r="C18" s="47"/>
      <c r="D18" s="318" t="s">
        <v>170</v>
      </c>
      <c r="E18" s="318"/>
      <c r="F18" s="318"/>
      <c r="G18" s="46">
        <v>1432296.58</v>
      </c>
      <c r="H18" s="46">
        <v>3221518.03</v>
      </c>
      <c r="I18" s="41"/>
      <c r="J18" s="40"/>
    </row>
    <row r="19" spans="1:10" ht="12" customHeight="1">
      <c r="A19" s="41"/>
      <c r="B19" s="42"/>
      <c r="C19" s="47"/>
      <c r="D19" s="318" t="s">
        <v>171</v>
      </c>
      <c r="E19" s="318"/>
      <c r="F19" s="318"/>
      <c r="G19" s="46">
        <v>27525132.05</v>
      </c>
      <c r="H19" s="46">
        <v>20116217.38</v>
      </c>
      <c r="I19" s="41"/>
      <c r="J19" s="40"/>
    </row>
    <row r="20" spans="1:10" ht="12" customHeight="1">
      <c r="A20" s="41"/>
      <c r="B20" s="42"/>
      <c r="C20" s="47"/>
      <c r="D20" s="318" t="s">
        <v>172</v>
      </c>
      <c r="E20" s="318"/>
      <c r="F20" s="318"/>
      <c r="G20" s="46">
        <v>0</v>
      </c>
      <c r="H20" s="46">
        <v>0</v>
      </c>
      <c r="I20" s="41"/>
      <c r="J20" s="40"/>
    </row>
    <row r="21" spans="1:10" ht="24.75" customHeight="1">
      <c r="A21" s="41"/>
      <c r="B21" s="42"/>
      <c r="C21" s="47"/>
      <c r="D21" s="318" t="s">
        <v>173</v>
      </c>
      <c r="E21" s="318"/>
      <c r="F21" s="318"/>
      <c r="G21" s="46">
        <v>951197074.41</v>
      </c>
      <c r="H21" s="46">
        <v>1177080382.6</v>
      </c>
      <c r="I21" s="41"/>
      <c r="J21" s="40"/>
    </row>
    <row r="22" spans="1:10" ht="23.25" customHeight="1">
      <c r="A22" s="41"/>
      <c r="B22" s="42"/>
      <c r="C22" s="43"/>
      <c r="D22" s="318" t="s">
        <v>174</v>
      </c>
      <c r="E22" s="318"/>
      <c r="F22" s="318"/>
      <c r="G22" s="46">
        <v>0</v>
      </c>
      <c r="H22" s="46">
        <v>0</v>
      </c>
      <c r="I22" s="41"/>
      <c r="J22" s="40"/>
    </row>
    <row r="23" spans="1:10" ht="12" customHeight="1">
      <c r="A23" s="41"/>
      <c r="B23" s="42"/>
      <c r="C23" s="47"/>
      <c r="D23" s="318" t="s">
        <v>175</v>
      </c>
      <c r="E23" s="318"/>
      <c r="F23" s="318"/>
      <c r="G23" s="46">
        <v>0</v>
      </c>
      <c r="H23" s="46">
        <v>36447448</v>
      </c>
      <c r="I23" s="41"/>
      <c r="J23" s="40"/>
    </row>
    <row r="24" spans="1:10" ht="6" customHeight="1">
      <c r="A24" s="41"/>
      <c r="B24" s="42"/>
      <c r="C24" s="43"/>
      <c r="D24" s="318"/>
      <c r="E24" s="318"/>
      <c r="F24" s="48"/>
      <c r="G24" s="46"/>
      <c r="H24" s="46"/>
      <c r="I24" s="41"/>
      <c r="J24" s="40"/>
    </row>
    <row r="25" spans="1:10" ht="6" customHeight="1">
      <c r="A25" s="41"/>
      <c r="B25" s="42"/>
      <c r="C25" s="43"/>
      <c r="D25" s="41"/>
      <c r="E25" s="43"/>
      <c r="F25" s="43"/>
      <c r="G25" s="39"/>
      <c r="H25" s="39"/>
      <c r="I25" s="41"/>
      <c r="J25" s="40"/>
    </row>
    <row r="26" spans="1:10" ht="12">
      <c r="A26" s="41"/>
      <c r="B26" s="42"/>
      <c r="C26" s="317" t="s">
        <v>176</v>
      </c>
      <c r="D26" s="317"/>
      <c r="E26" s="317"/>
      <c r="F26" s="317"/>
      <c r="G26" s="45">
        <f>SUM(G27:G42)</f>
        <v>1048624823.75</v>
      </c>
      <c r="H26" s="45">
        <f>SUM(H27:H42)</f>
        <v>1294890000.6000001</v>
      </c>
      <c r="I26" s="41"/>
      <c r="J26" s="40"/>
    </row>
    <row r="27" spans="1:10" ht="12">
      <c r="A27" s="41"/>
      <c r="B27" s="42"/>
      <c r="C27" s="44"/>
      <c r="D27" s="318" t="s">
        <v>177</v>
      </c>
      <c r="E27" s="318"/>
      <c r="F27" s="318"/>
      <c r="G27" s="46">
        <v>368214502.4</v>
      </c>
      <c r="H27" s="46">
        <v>795810372.33</v>
      </c>
      <c r="I27" s="41"/>
      <c r="J27" s="40"/>
    </row>
    <row r="28" spans="1:10" ht="12">
      <c r="A28" s="41"/>
      <c r="B28" s="42"/>
      <c r="C28" s="44"/>
      <c r="D28" s="318" t="s">
        <v>178</v>
      </c>
      <c r="E28" s="318"/>
      <c r="F28" s="318"/>
      <c r="G28" s="46">
        <v>0</v>
      </c>
      <c r="H28" s="46">
        <v>51293986.5</v>
      </c>
      <c r="I28" s="41"/>
      <c r="J28" s="40"/>
    </row>
    <row r="29" spans="1:10" ht="12">
      <c r="A29" s="41"/>
      <c r="B29" s="42"/>
      <c r="C29" s="44"/>
      <c r="D29" s="318" t="s">
        <v>179</v>
      </c>
      <c r="E29" s="318"/>
      <c r="F29" s="318"/>
      <c r="G29" s="46">
        <v>187370.09</v>
      </c>
      <c r="H29" s="46">
        <v>119295463.16</v>
      </c>
      <c r="I29" s="41"/>
      <c r="J29" s="40"/>
    </row>
    <row r="30" spans="1:10" ht="12">
      <c r="A30" s="41"/>
      <c r="B30" s="42"/>
      <c r="C30" s="43"/>
      <c r="D30" s="318" t="s">
        <v>180</v>
      </c>
      <c r="E30" s="318"/>
      <c r="F30" s="318"/>
      <c r="G30" s="46">
        <v>0</v>
      </c>
      <c r="H30" s="46">
        <v>0</v>
      </c>
      <c r="I30" s="41"/>
      <c r="J30" s="40"/>
    </row>
    <row r="31" spans="1:10" ht="12">
      <c r="A31" s="41"/>
      <c r="B31" s="42"/>
      <c r="C31" s="44"/>
      <c r="D31" s="318" t="s">
        <v>181</v>
      </c>
      <c r="E31" s="318"/>
      <c r="F31" s="318"/>
      <c r="G31" s="46">
        <v>0</v>
      </c>
      <c r="H31" s="46">
        <v>0</v>
      </c>
      <c r="I31" s="41"/>
      <c r="J31" s="40"/>
    </row>
    <row r="32" spans="1:10" ht="12">
      <c r="A32" s="41"/>
      <c r="B32" s="42"/>
      <c r="C32" s="44"/>
      <c r="D32" s="318" t="s">
        <v>182</v>
      </c>
      <c r="E32" s="318"/>
      <c r="F32" s="318"/>
      <c r="G32" s="46">
        <v>0</v>
      </c>
      <c r="H32" s="46">
        <v>34939865.26</v>
      </c>
      <c r="I32" s="41"/>
      <c r="J32" s="40"/>
    </row>
    <row r="33" spans="1:10" ht="12">
      <c r="A33" s="41"/>
      <c r="B33" s="42"/>
      <c r="C33" s="44"/>
      <c r="D33" s="318" t="s">
        <v>183</v>
      </c>
      <c r="E33" s="318"/>
      <c r="F33" s="318"/>
      <c r="G33" s="46">
        <v>0</v>
      </c>
      <c r="H33" s="46">
        <v>22634148.13</v>
      </c>
      <c r="I33" s="41"/>
      <c r="J33" s="40"/>
    </row>
    <row r="34" spans="1:10" ht="12">
      <c r="A34" s="41"/>
      <c r="B34" s="42"/>
      <c r="C34" s="44"/>
      <c r="D34" s="318" t="s">
        <v>184</v>
      </c>
      <c r="E34" s="318"/>
      <c r="F34" s="318"/>
      <c r="G34" s="46">
        <v>120547081.54</v>
      </c>
      <c r="H34" s="46">
        <v>198069597.06</v>
      </c>
      <c r="I34" s="41"/>
      <c r="J34" s="40"/>
    </row>
    <row r="35" spans="1:10" ht="12">
      <c r="A35" s="41"/>
      <c r="B35" s="42"/>
      <c r="C35" s="44"/>
      <c r="D35" s="318" t="s">
        <v>185</v>
      </c>
      <c r="E35" s="318"/>
      <c r="F35" s="318"/>
      <c r="G35" s="46">
        <v>0</v>
      </c>
      <c r="H35" s="46">
        <v>0</v>
      </c>
      <c r="I35" s="41"/>
      <c r="J35" s="40"/>
    </row>
    <row r="36" spans="1:10" ht="12">
      <c r="A36" s="41"/>
      <c r="B36" s="42"/>
      <c r="C36" s="44"/>
      <c r="D36" s="318" t="s">
        <v>186</v>
      </c>
      <c r="E36" s="318"/>
      <c r="F36" s="318"/>
      <c r="G36" s="46">
        <v>0</v>
      </c>
      <c r="H36" s="46">
        <v>0</v>
      </c>
      <c r="I36" s="41"/>
      <c r="J36" s="40"/>
    </row>
    <row r="37" spans="1:10" ht="12">
      <c r="A37" s="41"/>
      <c r="B37" s="42"/>
      <c r="C37" s="44"/>
      <c r="D37" s="318" t="s">
        <v>187</v>
      </c>
      <c r="E37" s="318"/>
      <c r="F37" s="318"/>
      <c r="G37" s="46">
        <v>0</v>
      </c>
      <c r="H37" s="46">
        <v>0</v>
      </c>
      <c r="I37" s="41"/>
      <c r="J37" s="40"/>
    </row>
    <row r="38" spans="1:10" ht="12">
      <c r="A38" s="41"/>
      <c r="B38" s="42"/>
      <c r="C38" s="44"/>
      <c r="D38" s="318" t="s">
        <v>188</v>
      </c>
      <c r="E38" s="318"/>
      <c r="F38" s="318"/>
      <c r="G38" s="46">
        <v>0</v>
      </c>
      <c r="H38" s="46">
        <v>0</v>
      </c>
      <c r="I38" s="41"/>
      <c r="J38" s="40"/>
    </row>
    <row r="39" spans="1:10" ht="12">
      <c r="A39" s="41"/>
      <c r="B39" s="42"/>
      <c r="C39" s="44"/>
      <c r="D39" s="318" t="s">
        <v>189</v>
      </c>
      <c r="E39" s="318"/>
      <c r="F39" s="318"/>
      <c r="G39" s="46">
        <v>0</v>
      </c>
      <c r="H39" s="46">
        <v>0</v>
      </c>
      <c r="I39" s="41"/>
      <c r="J39" s="40"/>
    </row>
    <row r="40" spans="1:10" ht="12">
      <c r="A40" s="41"/>
      <c r="B40" s="42"/>
      <c r="C40" s="43"/>
      <c r="D40" s="318" t="s">
        <v>190</v>
      </c>
      <c r="E40" s="318"/>
      <c r="F40" s="318"/>
      <c r="G40" s="46">
        <v>0</v>
      </c>
      <c r="H40" s="46">
        <v>0</v>
      </c>
      <c r="I40" s="41"/>
      <c r="J40" s="40"/>
    </row>
    <row r="41" spans="1:10" ht="12">
      <c r="A41" s="41"/>
      <c r="B41" s="42"/>
      <c r="C41" s="44"/>
      <c r="D41" s="318" t="s">
        <v>191</v>
      </c>
      <c r="E41" s="318"/>
      <c r="F41" s="318"/>
      <c r="G41" s="46">
        <v>10154162</v>
      </c>
      <c r="H41" s="46">
        <v>72846568.16</v>
      </c>
      <c r="I41" s="41"/>
      <c r="J41" s="40"/>
    </row>
    <row r="42" spans="1:10" ht="12">
      <c r="A42" s="41"/>
      <c r="B42" s="42"/>
      <c r="C42" s="44"/>
      <c r="D42" s="318" t="s">
        <v>192</v>
      </c>
      <c r="E42" s="318"/>
      <c r="F42" s="318"/>
      <c r="G42" s="46">
        <v>549521707.72</v>
      </c>
      <c r="H42" s="46">
        <v>0</v>
      </c>
      <c r="I42" s="41"/>
      <c r="J42" s="40"/>
    </row>
    <row r="43" spans="1:10" ht="6" customHeight="1">
      <c r="A43" s="41"/>
      <c r="B43" s="42"/>
      <c r="C43" s="44"/>
      <c r="G43" s="29"/>
      <c r="H43" s="29"/>
      <c r="I43" s="41"/>
      <c r="J43" s="40"/>
    </row>
    <row r="44" spans="1:10" ht="6" customHeight="1">
      <c r="A44" s="41"/>
      <c r="B44" s="42"/>
      <c r="C44" s="43"/>
      <c r="D44" s="41"/>
      <c r="E44" s="43"/>
      <c r="F44" s="43"/>
      <c r="G44" s="39"/>
      <c r="H44" s="39"/>
      <c r="I44" s="41"/>
      <c r="J44" s="40"/>
    </row>
    <row r="45" spans="1:10" s="53" customFormat="1" ht="12">
      <c r="A45" s="49"/>
      <c r="B45" s="50"/>
      <c r="C45" s="317" t="s">
        <v>193</v>
      </c>
      <c r="D45" s="317"/>
      <c r="E45" s="317"/>
      <c r="F45" s="317"/>
      <c r="G45" s="51">
        <f>G13-G26</f>
        <v>171231060.79999995</v>
      </c>
      <c r="H45" s="51">
        <f>H13-H26</f>
        <v>173888134.18999982</v>
      </c>
      <c r="I45" s="49"/>
      <c r="J45" s="52"/>
    </row>
    <row r="46" spans="1:10" ht="6" customHeight="1">
      <c r="A46" s="41"/>
      <c r="B46" s="42"/>
      <c r="C46" s="44"/>
      <c r="G46" s="29"/>
      <c r="H46" s="29"/>
      <c r="I46" s="41"/>
      <c r="J46" s="40"/>
    </row>
    <row r="47" spans="1:10" s="53" customFormat="1" ht="12">
      <c r="A47" s="49"/>
      <c r="B47" s="316" t="s">
        <v>194</v>
      </c>
      <c r="C47" s="317"/>
      <c r="D47" s="317"/>
      <c r="E47" s="317"/>
      <c r="F47" s="317"/>
      <c r="G47" s="54"/>
      <c r="H47" s="54"/>
      <c r="I47" s="49"/>
      <c r="J47" s="52"/>
    </row>
    <row r="48" spans="1:10" ht="6" customHeight="1">
      <c r="A48" s="41"/>
      <c r="B48" s="42"/>
      <c r="C48" s="44"/>
      <c r="G48" s="29"/>
      <c r="H48" s="29"/>
      <c r="I48" s="41"/>
      <c r="J48" s="40"/>
    </row>
    <row r="49" spans="1:10" s="53" customFormat="1" ht="12">
      <c r="A49" s="49"/>
      <c r="B49" s="42"/>
      <c r="C49" s="317" t="s">
        <v>165</v>
      </c>
      <c r="D49" s="317"/>
      <c r="E49" s="317"/>
      <c r="F49" s="317"/>
      <c r="G49" s="45">
        <f>SUM(G50:G52)</f>
        <v>0</v>
      </c>
      <c r="H49" s="45">
        <f>SUM(H50:H52)</f>
        <v>0</v>
      </c>
      <c r="I49" s="49"/>
      <c r="J49" s="52"/>
    </row>
    <row r="50" spans="1:10" s="53" customFormat="1" ht="12" customHeight="1">
      <c r="A50" s="49"/>
      <c r="B50" s="42"/>
      <c r="C50" s="44"/>
      <c r="D50" s="319" t="s">
        <v>195</v>
      </c>
      <c r="E50" s="319"/>
      <c r="F50" s="319"/>
      <c r="G50" s="46">
        <v>0</v>
      </c>
      <c r="H50" s="46">
        <v>0</v>
      </c>
      <c r="I50" s="49"/>
      <c r="J50" s="52"/>
    </row>
    <row r="51" spans="1:10" s="53" customFormat="1" ht="12">
      <c r="A51" s="49"/>
      <c r="B51" s="42"/>
      <c r="C51" s="44"/>
      <c r="D51" s="318" t="s">
        <v>196</v>
      </c>
      <c r="E51" s="318"/>
      <c r="F51" s="318"/>
      <c r="G51" s="46">
        <v>0</v>
      </c>
      <c r="H51" s="46">
        <v>0</v>
      </c>
      <c r="I51" s="49"/>
      <c r="J51" s="52"/>
    </row>
    <row r="52" spans="1:10" s="53" customFormat="1" ht="12">
      <c r="A52" s="49"/>
      <c r="B52" s="42"/>
      <c r="C52" s="44"/>
      <c r="D52" s="318" t="s">
        <v>197</v>
      </c>
      <c r="E52" s="318"/>
      <c r="F52" s="318"/>
      <c r="G52" s="46">
        <v>0</v>
      </c>
      <c r="H52" s="46">
        <v>0</v>
      </c>
      <c r="I52" s="49"/>
      <c r="J52" s="52"/>
    </row>
    <row r="53" spans="1:10" ht="12">
      <c r="A53" s="41"/>
      <c r="B53" s="42"/>
      <c r="C53" s="44"/>
      <c r="G53" s="29"/>
      <c r="H53" s="29"/>
      <c r="I53" s="41"/>
      <c r="J53" s="40"/>
    </row>
    <row r="54" spans="1:10" s="53" customFormat="1" ht="12">
      <c r="A54" s="49"/>
      <c r="B54" s="42"/>
      <c r="C54" s="317" t="s">
        <v>176</v>
      </c>
      <c r="D54" s="317"/>
      <c r="E54" s="317"/>
      <c r="F54" s="317"/>
      <c r="G54" s="45">
        <f>SUM(G55:G57)</f>
        <v>0</v>
      </c>
      <c r="H54" s="45">
        <f>SUM(H55:H57)</f>
        <v>99004926.09</v>
      </c>
      <c r="I54" s="49"/>
      <c r="J54" s="52"/>
    </row>
    <row r="55" spans="1:10" s="53" customFormat="1" ht="12">
      <c r="A55" s="49"/>
      <c r="B55" s="42"/>
      <c r="C55" s="44"/>
      <c r="D55" s="319" t="s">
        <v>195</v>
      </c>
      <c r="E55" s="319"/>
      <c r="F55" s="319"/>
      <c r="G55" s="46">
        <v>0</v>
      </c>
      <c r="H55" s="46">
        <v>94107924.29</v>
      </c>
      <c r="I55" s="49"/>
      <c r="J55" s="52"/>
    </row>
    <row r="56" spans="1:10" s="53" customFormat="1" ht="12">
      <c r="A56" s="49"/>
      <c r="B56" s="42"/>
      <c r="C56" s="44"/>
      <c r="D56" s="318" t="s">
        <v>196</v>
      </c>
      <c r="E56" s="318"/>
      <c r="F56" s="318"/>
      <c r="G56" s="46">
        <v>0</v>
      </c>
      <c r="H56" s="46">
        <v>4607001.8</v>
      </c>
      <c r="I56" s="49"/>
      <c r="J56" s="52"/>
    </row>
    <row r="57" spans="1:10" s="53" customFormat="1" ht="12">
      <c r="A57" s="49"/>
      <c r="B57" s="42"/>
      <c r="C57" s="44"/>
      <c r="D57" s="319" t="s">
        <v>198</v>
      </c>
      <c r="E57" s="319"/>
      <c r="F57" s="319"/>
      <c r="G57" s="46">
        <v>0</v>
      </c>
      <c r="H57" s="46">
        <v>290000</v>
      </c>
      <c r="I57" s="49"/>
      <c r="J57" s="52"/>
    </row>
    <row r="58" spans="1:10" ht="12">
      <c r="A58" s="41"/>
      <c r="B58" s="42"/>
      <c r="C58" s="44"/>
      <c r="G58" s="29"/>
      <c r="H58" s="29"/>
      <c r="I58" s="41"/>
      <c r="J58" s="40"/>
    </row>
    <row r="59" spans="1:10" s="53" customFormat="1" ht="12">
      <c r="A59" s="49"/>
      <c r="B59" s="50"/>
      <c r="C59" s="317" t="s">
        <v>199</v>
      </c>
      <c r="D59" s="317"/>
      <c r="E59" s="317"/>
      <c r="F59" s="317"/>
      <c r="G59" s="51">
        <f>G49-G54</f>
        <v>0</v>
      </c>
      <c r="H59" s="51">
        <f>H49-H54</f>
        <v>-99004926.09</v>
      </c>
      <c r="I59" s="49"/>
      <c r="J59" s="52"/>
    </row>
    <row r="60" spans="1:10" ht="6" customHeight="1">
      <c r="A60" s="41"/>
      <c r="B60" s="42"/>
      <c r="C60" s="44"/>
      <c r="G60" s="29"/>
      <c r="H60" s="29"/>
      <c r="I60" s="41"/>
      <c r="J60" s="40"/>
    </row>
    <row r="61" spans="1:10" ht="6" customHeight="1">
      <c r="A61" s="41"/>
      <c r="B61" s="42"/>
      <c r="C61" s="44"/>
      <c r="G61" s="29"/>
      <c r="H61" s="29"/>
      <c r="I61" s="41"/>
      <c r="J61" s="40"/>
    </row>
    <row r="62" spans="1:10" s="53" customFormat="1" ht="12">
      <c r="A62" s="49"/>
      <c r="B62" s="316" t="s">
        <v>200</v>
      </c>
      <c r="C62" s="317"/>
      <c r="D62" s="317"/>
      <c r="E62" s="317"/>
      <c r="F62" s="317"/>
      <c r="G62" s="54"/>
      <c r="H62" s="54"/>
      <c r="I62" s="49"/>
      <c r="J62" s="52"/>
    </row>
    <row r="63" spans="1:10" ht="12">
      <c r="A63" s="41"/>
      <c r="B63" s="42"/>
      <c r="C63" s="44"/>
      <c r="G63" s="29"/>
      <c r="H63" s="29"/>
      <c r="I63" s="41"/>
      <c r="J63" s="40"/>
    </row>
    <row r="64" spans="1:10" s="53" customFormat="1" ht="12">
      <c r="A64" s="49"/>
      <c r="B64" s="42"/>
      <c r="C64" s="317" t="s">
        <v>165</v>
      </c>
      <c r="D64" s="317"/>
      <c r="E64" s="317"/>
      <c r="F64" s="317"/>
      <c r="G64" s="45">
        <f>G65+G68+G69</f>
        <v>0</v>
      </c>
      <c r="H64" s="45">
        <f>H65+H68+H69</f>
        <v>146500000</v>
      </c>
      <c r="I64" s="49"/>
      <c r="J64" s="52"/>
    </row>
    <row r="65" spans="1:10" s="53" customFormat="1" ht="12" customHeight="1">
      <c r="A65" s="49"/>
      <c r="B65" s="42"/>
      <c r="C65" s="44"/>
      <c r="D65" s="318" t="s">
        <v>201</v>
      </c>
      <c r="E65" s="318"/>
      <c r="F65" s="318"/>
      <c r="G65" s="46">
        <f>SUM(G66:G67)</f>
        <v>0</v>
      </c>
      <c r="H65" s="46">
        <f>SUM(H66:H67)</f>
        <v>146500000</v>
      </c>
      <c r="I65" s="49"/>
      <c r="J65" s="52"/>
    </row>
    <row r="66" spans="1:10" s="53" customFormat="1" ht="12">
      <c r="A66" s="49"/>
      <c r="B66" s="42"/>
      <c r="C66" s="44"/>
      <c r="D66" s="319" t="s">
        <v>202</v>
      </c>
      <c r="E66" s="319"/>
      <c r="F66" s="319"/>
      <c r="G66" s="46">
        <v>0</v>
      </c>
      <c r="H66" s="46">
        <v>146500000</v>
      </c>
      <c r="I66" s="49"/>
      <c r="J66" s="52"/>
    </row>
    <row r="67" spans="1:10" s="53" customFormat="1" ht="12">
      <c r="A67" s="49"/>
      <c r="B67" s="42"/>
      <c r="C67" s="44"/>
      <c r="D67" s="318" t="s">
        <v>203</v>
      </c>
      <c r="E67" s="318"/>
      <c r="F67" s="318"/>
      <c r="G67" s="46">
        <v>0</v>
      </c>
      <c r="H67" s="46">
        <v>0</v>
      </c>
      <c r="I67" s="49"/>
      <c r="J67" s="52"/>
    </row>
    <row r="68" spans="1:10" s="53" customFormat="1" ht="12">
      <c r="A68" s="49"/>
      <c r="B68" s="42"/>
      <c r="C68" s="44"/>
      <c r="D68" s="319" t="s">
        <v>204</v>
      </c>
      <c r="E68" s="319"/>
      <c r="F68" s="319"/>
      <c r="G68" s="46">
        <v>0</v>
      </c>
      <c r="H68" s="46">
        <v>0</v>
      </c>
      <c r="I68" s="49"/>
      <c r="J68" s="52"/>
    </row>
    <row r="69" spans="1:10" ht="12">
      <c r="A69" s="41"/>
      <c r="B69" s="42"/>
      <c r="C69" s="44"/>
      <c r="G69" s="29"/>
      <c r="H69" s="29"/>
      <c r="I69" s="41"/>
      <c r="J69" s="40"/>
    </row>
    <row r="70" spans="1:10" s="53" customFormat="1" ht="12">
      <c r="A70" s="49"/>
      <c r="B70" s="42"/>
      <c r="C70" s="317" t="s">
        <v>176</v>
      </c>
      <c r="D70" s="317"/>
      <c r="E70" s="317"/>
      <c r="F70" s="317"/>
      <c r="G70" s="45">
        <f>G71+G74+G75</f>
        <v>31535710.76</v>
      </c>
      <c r="H70" s="45">
        <f>H71+H74+H75</f>
        <v>107263777.73</v>
      </c>
      <c r="I70" s="49"/>
      <c r="J70" s="52"/>
    </row>
    <row r="71" spans="1:10" s="53" customFormat="1" ht="12">
      <c r="A71" s="49"/>
      <c r="B71" s="42"/>
      <c r="C71" s="29"/>
      <c r="D71" s="320" t="s">
        <v>205</v>
      </c>
      <c r="E71" s="320"/>
      <c r="F71" s="320"/>
      <c r="G71" s="46">
        <f>SUM(G72:G73)</f>
        <v>31535710.76</v>
      </c>
      <c r="H71" s="46">
        <f>SUM(H72:H73)</f>
        <v>107263777.73</v>
      </c>
      <c r="I71" s="49"/>
      <c r="J71" s="52"/>
    </row>
    <row r="72" spans="1:10" s="53" customFormat="1" ht="12">
      <c r="A72" s="49"/>
      <c r="B72" s="42"/>
      <c r="C72" s="29"/>
      <c r="D72" s="321" t="s">
        <v>202</v>
      </c>
      <c r="E72" s="321"/>
      <c r="F72" s="321"/>
      <c r="G72" s="46">
        <v>31535710.76</v>
      </c>
      <c r="H72" s="46">
        <v>107263777.73</v>
      </c>
      <c r="I72" s="49"/>
      <c r="J72" s="52"/>
    </row>
    <row r="73" spans="1:10" s="53" customFormat="1" ht="12">
      <c r="A73" s="49"/>
      <c r="B73" s="42"/>
      <c r="C73" s="44"/>
      <c r="D73" s="321" t="s">
        <v>203</v>
      </c>
      <c r="E73" s="321"/>
      <c r="F73" s="321"/>
      <c r="G73" s="46">
        <v>0</v>
      </c>
      <c r="H73" s="46">
        <v>0</v>
      </c>
      <c r="I73" s="49"/>
      <c r="J73" s="52"/>
    </row>
    <row r="74" spans="1:10" s="53" customFormat="1" ht="12">
      <c r="A74" s="49"/>
      <c r="B74" s="42"/>
      <c r="C74" s="44"/>
      <c r="D74" s="320" t="s">
        <v>206</v>
      </c>
      <c r="E74" s="320"/>
      <c r="F74" s="320"/>
      <c r="G74" s="46">
        <v>0</v>
      </c>
      <c r="H74" s="46">
        <v>0</v>
      </c>
      <c r="I74" s="49"/>
      <c r="J74" s="52"/>
    </row>
    <row r="75" spans="1:10" ht="6" customHeight="1">
      <c r="A75" s="41"/>
      <c r="B75" s="42"/>
      <c r="C75" s="44"/>
      <c r="G75" s="29"/>
      <c r="H75" s="29"/>
      <c r="I75" s="41"/>
      <c r="J75" s="40"/>
    </row>
    <row r="76" spans="1:10" ht="6" customHeight="1">
      <c r="A76" s="41"/>
      <c r="B76" s="42"/>
      <c r="C76" s="44"/>
      <c r="G76" s="29"/>
      <c r="H76" s="29"/>
      <c r="I76" s="41"/>
      <c r="J76" s="40"/>
    </row>
    <row r="77" spans="1:10" s="53" customFormat="1" ht="12">
      <c r="A77" s="49"/>
      <c r="B77" s="42"/>
      <c r="C77" s="317" t="s">
        <v>207</v>
      </c>
      <c r="D77" s="317"/>
      <c r="E77" s="317"/>
      <c r="F77" s="317"/>
      <c r="G77" s="45">
        <f>G64-G70</f>
        <v>-31535710.76</v>
      </c>
      <c r="H77" s="45">
        <f>H64-H70</f>
        <v>39236222.269999996</v>
      </c>
      <c r="I77" s="49"/>
      <c r="J77" s="52"/>
    </row>
    <row r="78" spans="1:10" ht="6" customHeight="1">
      <c r="A78" s="41"/>
      <c r="B78" s="42"/>
      <c r="C78" s="44"/>
      <c r="G78" s="29"/>
      <c r="H78" s="29"/>
      <c r="I78" s="41"/>
      <c r="J78" s="40"/>
    </row>
    <row r="79" spans="1:10" ht="6" customHeight="1">
      <c r="A79" s="41"/>
      <c r="B79" s="42"/>
      <c r="C79" s="44"/>
      <c r="G79" s="29"/>
      <c r="H79" s="29"/>
      <c r="I79" s="41"/>
      <c r="J79" s="40"/>
    </row>
    <row r="80" spans="1:10" s="53" customFormat="1" ht="12" customHeight="1">
      <c r="A80" s="49"/>
      <c r="B80" s="322" t="s">
        <v>208</v>
      </c>
      <c r="C80" s="323"/>
      <c r="D80" s="323"/>
      <c r="E80" s="323"/>
      <c r="F80" s="323"/>
      <c r="G80" s="51">
        <f>G45+G59+G77</f>
        <v>139695350.03999996</v>
      </c>
      <c r="H80" s="51">
        <f>H45+H59+H77</f>
        <v>114119430.36999981</v>
      </c>
      <c r="I80" s="49"/>
      <c r="J80" s="52"/>
    </row>
    <row r="81" spans="1:10" s="53" customFormat="1" ht="6" customHeight="1">
      <c r="A81" s="49"/>
      <c r="B81" s="50"/>
      <c r="C81" s="44"/>
      <c r="D81" s="44"/>
      <c r="E81" s="44"/>
      <c r="F81" s="44"/>
      <c r="G81" s="51"/>
      <c r="H81" s="51"/>
      <c r="I81" s="49"/>
      <c r="J81" s="52"/>
    </row>
    <row r="82" spans="1:10" s="53" customFormat="1" ht="12" customHeight="1">
      <c r="A82" s="49"/>
      <c r="B82" s="316" t="s">
        <v>209</v>
      </c>
      <c r="C82" s="317"/>
      <c r="D82" s="317"/>
      <c r="E82" s="317"/>
      <c r="F82" s="317"/>
      <c r="G82" s="55">
        <v>282697807.07</v>
      </c>
      <c r="H82" s="55">
        <v>168578376.7</v>
      </c>
      <c r="I82" s="49"/>
      <c r="J82" s="52"/>
    </row>
    <row r="83" spans="1:10" s="53" customFormat="1" ht="12" customHeight="1">
      <c r="A83" s="49"/>
      <c r="B83" s="316" t="s">
        <v>210</v>
      </c>
      <c r="C83" s="317"/>
      <c r="D83" s="317"/>
      <c r="E83" s="317"/>
      <c r="F83" s="317"/>
      <c r="G83" s="51">
        <f>+G80+G82</f>
        <v>422393157.10999995</v>
      </c>
      <c r="H83" s="51">
        <f>+H80+H82</f>
        <v>282697807.0699998</v>
      </c>
      <c r="I83" s="49"/>
      <c r="J83" s="52"/>
    </row>
    <row r="84" spans="1:10" s="53" customFormat="1" ht="4.5" customHeight="1">
      <c r="A84" s="49"/>
      <c r="B84" s="50"/>
      <c r="C84" s="44"/>
      <c r="D84" s="44"/>
      <c r="E84" s="44"/>
      <c r="F84" s="44"/>
      <c r="G84" s="51"/>
      <c r="H84" s="51"/>
      <c r="I84" s="49"/>
      <c r="J84" s="52"/>
    </row>
    <row r="85" spans="1:10" s="53" customFormat="1" ht="4.5" customHeight="1">
      <c r="A85" s="49"/>
      <c r="B85" s="42"/>
      <c r="C85" s="44"/>
      <c r="D85" s="44"/>
      <c r="E85" s="44"/>
      <c r="F85" s="44"/>
      <c r="G85" s="51"/>
      <c r="H85" s="51"/>
      <c r="I85" s="49"/>
      <c r="J85" s="52"/>
    </row>
    <row r="86" spans="1:10" ht="4.5" customHeight="1">
      <c r="A86" s="41"/>
      <c r="B86" s="56"/>
      <c r="C86" s="57"/>
      <c r="D86" s="57"/>
      <c r="E86" s="57"/>
      <c r="F86" s="57"/>
      <c r="G86" s="58"/>
      <c r="H86" s="58"/>
      <c r="I86" s="59"/>
      <c r="J86" s="60"/>
    </row>
    <row r="87" spans="1:9" ht="6" customHeight="1">
      <c r="A87" s="41"/>
      <c r="I87" s="41"/>
    </row>
    <row r="88" spans="2:9" ht="12">
      <c r="B88" s="61" t="s">
        <v>160</v>
      </c>
      <c r="C88" s="61"/>
      <c r="D88" s="61"/>
      <c r="E88" s="61"/>
      <c r="F88" s="61"/>
      <c r="G88" s="61"/>
      <c r="H88" s="61"/>
      <c r="I88" s="61"/>
    </row>
    <row r="91" spans="2:9" ht="12">
      <c r="B91" s="61"/>
      <c r="C91" s="62"/>
      <c r="D91" s="63"/>
      <c r="E91" s="63"/>
      <c r="G91" s="64"/>
      <c r="H91" s="62"/>
      <c r="I91" s="63"/>
    </row>
    <row r="92" spans="2:9" ht="12">
      <c r="B92" s="61"/>
      <c r="C92" s="62"/>
      <c r="D92" s="65"/>
      <c r="E92" s="65"/>
      <c r="F92" s="65"/>
      <c r="G92" s="65"/>
      <c r="H92" s="62"/>
      <c r="I92" s="63"/>
    </row>
    <row r="93" spans="2:9" ht="15" customHeight="1">
      <c r="B93" s="66"/>
      <c r="D93" s="67"/>
      <c r="E93" s="67"/>
      <c r="F93" s="68"/>
      <c r="G93" s="67"/>
      <c r="H93" s="67"/>
      <c r="I93" s="69"/>
    </row>
    <row r="94" spans="2:9" ht="15" customHeight="1">
      <c r="B94" s="70"/>
      <c r="D94" s="71"/>
      <c r="E94" s="71"/>
      <c r="F94" s="72"/>
      <c r="G94" s="71"/>
      <c r="H94" s="71"/>
      <c r="I94" s="69"/>
    </row>
    <row r="95" ht="30" customHeight="1"/>
  </sheetData>
  <sheetProtection/>
  <mergeCells count="62">
    <mergeCell ref="B82:F82"/>
    <mergeCell ref="B83:F83"/>
    <mergeCell ref="D71:F71"/>
    <mergeCell ref="D72:F72"/>
    <mergeCell ref="D73:F73"/>
    <mergeCell ref="D74:F74"/>
    <mergeCell ref="C77:F77"/>
    <mergeCell ref="B80:F80"/>
    <mergeCell ref="C64:F64"/>
    <mergeCell ref="D65:F65"/>
    <mergeCell ref="D66:F66"/>
    <mergeCell ref="D67:F67"/>
    <mergeCell ref="D68:F68"/>
    <mergeCell ref="C70:F70"/>
    <mergeCell ref="C54:F54"/>
    <mergeCell ref="D55:F55"/>
    <mergeCell ref="D56:F56"/>
    <mergeCell ref="D57:F57"/>
    <mergeCell ref="C59:F59"/>
    <mergeCell ref="B62:F62"/>
    <mergeCell ref="C45:F45"/>
    <mergeCell ref="B47:F47"/>
    <mergeCell ref="C49:F49"/>
    <mergeCell ref="D50:F50"/>
    <mergeCell ref="D51:F51"/>
    <mergeCell ref="D52:F52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4:E24"/>
    <mergeCell ref="C26:F26"/>
    <mergeCell ref="D27:F27"/>
    <mergeCell ref="D28:F28"/>
    <mergeCell ref="D29:F29"/>
    <mergeCell ref="D30:F30"/>
    <mergeCell ref="D18:F18"/>
    <mergeCell ref="D19:F19"/>
    <mergeCell ref="D20:F20"/>
    <mergeCell ref="D21:F21"/>
    <mergeCell ref="D22:F22"/>
    <mergeCell ref="D23:F23"/>
    <mergeCell ref="B11:F11"/>
    <mergeCell ref="C13:F13"/>
    <mergeCell ref="D14:F14"/>
    <mergeCell ref="D15:F15"/>
    <mergeCell ref="D16:F16"/>
    <mergeCell ref="D17:F17"/>
    <mergeCell ref="E2:G2"/>
    <mergeCell ref="E3:G3"/>
    <mergeCell ref="E4:G4"/>
    <mergeCell ref="E5:G5"/>
    <mergeCell ref="E6:G6"/>
    <mergeCell ref="B8:E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76"/>
      <c r="C1" s="77"/>
      <c r="D1" s="76"/>
      <c r="E1" s="76"/>
      <c r="F1" s="76"/>
      <c r="G1" s="76"/>
      <c r="H1" s="76"/>
      <c r="I1" s="76"/>
      <c r="J1" s="76"/>
    </row>
    <row r="2" spans="2:10" ht="15">
      <c r="B2" s="76"/>
      <c r="C2" s="78"/>
      <c r="D2" s="324"/>
      <c r="E2" s="324"/>
      <c r="F2" s="324"/>
      <c r="G2" s="324"/>
      <c r="H2" s="324"/>
      <c r="I2" s="78"/>
      <c r="J2" s="78"/>
    </row>
    <row r="3" spans="3:10" ht="15">
      <c r="C3" s="78"/>
      <c r="D3" s="324" t="s">
        <v>124</v>
      </c>
      <c r="E3" s="324"/>
      <c r="F3" s="324"/>
      <c r="G3" s="324"/>
      <c r="H3" s="324"/>
      <c r="I3" s="78"/>
      <c r="J3" s="78"/>
    </row>
    <row r="4" spans="3:10" ht="15">
      <c r="C4" s="78"/>
      <c r="D4" s="324" t="s">
        <v>211</v>
      </c>
      <c r="E4" s="324"/>
      <c r="F4" s="324"/>
      <c r="G4" s="324"/>
      <c r="H4" s="324"/>
      <c r="I4" s="78"/>
      <c r="J4" s="78"/>
    </row>
    <row r="5" spans="3:10" ht="15.75" customHeight="1">
      <c r="C5" s="78"/>
      <c r="D5" s="324" t="s">
        <v>212</v>
      </c>
      <c r="E5" s="324"/>
      <c r="F5" s="324"/>
      <c r="G5" s="324"/>
      <c r="H5" s="324"/>
      <c r="I5" s="78"/>
      <c r="J5" s="78"/>
    </row>
    <row r="6" spans="2:10" ht="15">
      <c r="B6" s="79"/>
      <c r="C6" s="80"/>
      <c r="D6" s="324" t="s">
        <v>213</v>
      </c>
      <c r="E6" s="324"/>
      <c r="F6" s="324"/>
      <c r="G6" s="324"/>
      <c r="H6" s="324"/>
      <c r="I6" s="81"/>
      <c r="J6" s="81"/>
    </row>
    <row r="7" spans="2:10" ht="3" customHeight="1">
      <c r="B7" s="79"/>
      <c r="C7" s="80"/>
      <c r="D7" s="325"/>
      <c r="E7" s="325"/>
      <c r="F7" s="325"/>
      <c r="G7" s="325"/>
      <c r="H7" s="325"/>
      <c r="I7" s="82"/>
      <c r="J7" s="82"/>
    </row>
    <row r="8" spans="2:10" ht="2.25" customHeight="1">
      <c r="B8" s="79"/>
      <c r="C8" s="79"/>
      <c r="D8" s="79" t="s">
        <v>214</v>
      </c>
      <c r="E8" s="79"/>
      <c r="F8" s="79"/>
      <c r="G8" s="79"/>
      <c r="H8" s="79"/>
      <c r="I8" s="79"/>
      <c r="J8" s="79"/>
    </row>
    <row r="9" spans="2:10" ht="3" customHeight="1" hidden="1">
      <c r="B9" s="79"/>
      <c r="C9" s="79"/>
      <c r="D9" s="79"/>
      <c r="E9" s="79"/>
      <c r="F9" s="79"/>
      <c r="G9" s="79"/>
      <c r="H9" s="79"/>
      <c r="I9" s="79"/>
      <c r="J9" s="79"/>
    </row>
    <row r="10" spans="2:10" ht="48">
      <c r="B10" s="83"/>
      <c r="C10" s="326" t="s">
        <v>130</v>
      </c>
      <c r="D10" s="326"/>
      <c r="E10" s="84" t="s">
        <v>215</v>
      </c>
      <c r="F10" s="84" t="s">
        <v>216</v>
      </c>
      <c r="G10" s="84" t="s">
        <v>217</v>
      </c>
      <c r="H10" s="84" t="s">
        <v>218</v>
      </c>
      <c r="I10" s="84" t="s">
        <v>219</v>
      </c>
      <c r="J10" s="85"/>
    </row>
    <row r="11" spans="2:10" ht="4.5" customHeight="1">
      <c r="B11" s="86"/>
      <c r="C11" s="79"/>
      <c r="D11" s="79"/>
      <c r="E11" s="79"/>
      <c r="F11" s="79"/>
      <c r="G11" s="79"/>
      <c r="H11" s="79"/>
      <c r="I11" s="79"/>
      <c r="J11" s="87"/>
    </row>
    <row r="12" spans="2:10" ht="2.25" customHeight="1">
      <c r="B12" s="88"/>
      <c r="C12" s="89"/>
      <c r="D12" s="90"/>
      <c r="E12" s="91"/>
      <c r="F12" s="92"/>
      <c r="G12" s="93"/>
      <c r="H12" s="94"/>
      <c r="I12" s="95"/>
      <c r="J12" s="96"/>
    </row>
    <row r="13" spans="2:10" ht="4.5" customHeight="1" thickBot="1">
      <c r="B13" s="97"/>
      <c r="C13" s="327"/>
      <c r="D13" s="327"/>
      <c r="E13" s="98"/>
      <c r="F13" s="99"/>
      <c r="G13" s="99"/>
      <c r="H13" s="99"/>
      <c r="I13" s="99"/>
      <c r="J13" s="96"/>
    </row>
    <row r="14" spans="2:10" ht="3.75" customHeight="1">
      <c r="B14" s="97"/>
      <c r="C14" s="100"/>
      <c r="D14" s="101"/>
      <c r="E14" s="102"/>
      <c r="F14" s="102"/>
      <c r="G14" s="102"/>
      <c r="H14" s="102"/>
      <c r="I14" s="102"/>
      <c r="J14" s="96"/>
    </row>
    <row r="15" spans="2:10" ht="15">
      <c r="B15" s="97"/>
      <c r="C15" s="328" t="s">
        <v>220</v>
      </c>
      <c r="D15" s="328"/>
      <c r="E15" s="103">
        <f>SUM(E16:E18)</f>
        <v>0</v>
      </c>
      <c r="F15" s="103"/>
      <c r="G15" s="103"/>
      <c r="H15" s="103"/>
      <c r="I15" s="103">
        <f>SUM(E15:H15)</f>
        <v>0</v>
      </c>
      <c r="J15" s="96"/>
    </row>
    <row r="16" spans="2:10" ht="15">
      <c r="B16" s="88"/>
      <c r="C16" s="329" t="s">
        <v>190</v>
      </c>
      <c r="D16" s="329"/>
      <c r="E16" s="105">
        <v>0</v>
      </c>
      <c r="F16" s="106"/>
      <c r="G16" s="106"/>
      <c r="H16" s="105"/>
      <c r="I16" s="105">
        <f>SUM(E16:H16)</f>
        <v>0</v>
      </c>
      <c r="J16" s="96"/>
    </row>
    <row r="17" spans="2:10" ht="15">
      <c r="B17" s="88"/>
      <c r="C17" s="329" t="s">
        <v>221</v>
      </c>
      <c r="D17" s="329"/>
      <c r="E17" s="105">
        <v>0</v>
      </c>
      <c r="F17" s="106"/>
      <c r="G17" s="106"/>
      <c r="H17" s="105"/>
      <c r="I17" s="105">
        <f>SUM(E17:H17)</f>
        <v>0</v>
      </c>
      <c r="J17" s="96"/>
    </row>
    <row r="18" spans="2:10" ht="15">
      <c r="B18" s="88"/>
      <c r="C18" s="329" t="s">
        <v>222</v>
      </c>
      <c r="D18" s="329"/>
      <c r="E18" s="105">
        <v>0</v>
      </c>
      <c r="F18" s="106"/>
      <c r="G18" s="106"/>
      <c r="H18" s="105"/>
      <c r="I18" s="105">
        <f>SUM(E18:H18)</f>
        <v>0</v>
      </c>
      <c r="J18" s="96"/>
    </row>
    <row r="19" spans="2:10" ht="12" customHeight="1">
      <c r="B19" s="97"/>
      <c r="C19" s="328" t="s">
        <v>223</v>
      </c>
      <c r="D19" s="328"/>
      <c r="E19" s="103"/>
      <c r="F19" s="103">
        <f>SUM(F21:F24)</f>
        <v>5105792691.57</v>
      </c>
      <c r="G19" s="103">
        <f>G20</f>
        <v>93360078.32</v>
      </c>
      <c r="H19" s="103"/>
      <c r="I19" s="103">
        <f aca="true" t="shared" si="0" ref="I19:I24">SUM(E19:H19)</f>
        <v>5199152769.889999</v>
      </c>
      <c r="J19" s="96"/>
    </row>
    <row r="20" spans="2:10" ht="15">
      <c r="B20" s="88"/>
      <c r="C20" s="329" t="s">
        <v>224</v>
      </c>
      <c r="D20" s="329"/>
      <c r="E20" s="106"/>
      <c r="F20" s="106"/>
      <c r="G20" s="105">
        <v>93360078.32</v>
      </c>
      <c r="H20" s="105"/>
      <c r="I20" s="105">
        <f t="shared" si="0"/>
        <v>93360078.32</v>
      </c>
      <c r="J20" s="96"/>
    </row>
    <row r="21" spans="2:10" ht="15">
      <c r="B21" s="88"/>
      <c r="C21" s="329" t="s">
        <v>225</v>
      </c>
      <c r="D21" s="329"/>
      <c r="E21" s="106"/>
      <c r="F21" s="105">
        <v>5099078363.78</v>
      </c>
      <c r="G21" s="105"/>
      <c r="H21" s="105"/>
      <c r="I21" s="105">
        <f t="shared" si="0"/>
        <v>5099078363.78</v>
      </c>
      <c r="J21" s="96"/>
    </row>
    <row r="22" spans="2:10" ht="15">
      <c r="B22" s="88"/>
      <c r="C22" s="329" t="s">
        <v>226</v>
      </c>
      <c r="D22" s="329"/>
      <c r="E22" s="106"/>
      <c r="F22" s="105">
        <v>6714327.79</v>
      </c>
      <c r="G22" s="105"/>
      <c r="H22" s="105">
        <v>0</v>
      </c>
      <c r="I22" s="105">
        <f t="shared" si="0"/>
        <v>6714327.79</v>
      </c>
      <c r="J22" s="96"/>
    </row>
    <row r="23" spans="2:10" ht="15">
      <c r="B23" s="88"/>
      <c r="C23" s="329" t="s">
        <v>227</v>
      </c>
      <c r="D23" s="329"/>
      <c r="E23" s="106"/>
      <c r="F23" s="105">
        <v>0</v>
      </c>
      <c r="G23" s="105"/>
      <c r="H23" s="105"/>
      <c r="I23" s="105">
        <f t="shared" si="0"/>
        <v>0</v>
      </c>
      <c r="J23" s="96"/>
    </row>
    <row r="24" spans="2:10" ht="10.5" customHeight="1">
      <c r="B24" s="88"/>
      <c r="C24" s="329" t="s">
        <v>228</v>
      </c>
      <c r="D24" s="329"/>
      <c r="E24" s="106"/>
      <c r="F24" s="105">
        <v>0</v>
      </c>
      <c r="G24" s="106"/>
      <c r="H24" s="105"/>
      <c r="I24" s="105">
        <f t="shared" si="0"/>
        <v>0</v>
      </c>
      <c r="J24" s="96"/>
    </row>
    <row r="25" spans="2:10" ht="6" customHeight="1">
      <c r="B25" s="88"/>
      <c r="C25" s="104"/>
      <c r="D25" s="104"/>
      <c r="E25" s="106"/>
      <c r="F25" s="105"/>
      <c r="G25" s="106"/>
      <c r="H25" s="103"/>
      <c r="I25" s="106"/>
      <c r="J25" s="96"/>
    </row>
    <row r="26" spans="2:10" ht="25.5" customHeight="1">
      <c r="B26" s="88"/>
      <c r="C26" s="328" t="s">
        <v>229</v>
      </c>
      <c r="D26" s="328"/>
      <c r="E26" s="106"/>
      <c r="F26" s="105"/>
      <c r="G26" s="106"/>
      <c r="H26" s="103">
        <f>SUM(H27:H28)</f>
        <v>0</v>
      </c>
      <c r="I26" s="103">
        <f>SUM(E26:H26)</f>
        <v>0</v>
      </c>
      <c r="J26" s="96"/>
    </row>
    <row r="27" spans="2:10" ht="15">
      <c r="B27" s="88"/>
      <c r="C27" s="329" t="s">
        <v>230</v>
      </c>
      <c r="D27" s="329"/>
      <c r="E27" s="105"/>
      <c r="F27" s="106"/>
      <c r="G27" s="106"/>
      <c r="H27" s="105">
        <v>0</v>
      </c>
      <c r="I27" s="105">
        <f>SUM(E27:H27)</f>
        <v>0</v>
      </c>
      <c r="J27" s="96"/>
    </row>
    <row r="28" spans="2:10" ht="15">
      <c r="B28" s="88"/>
      <c r="C28" s="329" t="s">
        <v>231</v>
      </c>
      <c r="D28" s="329"/>
      <c r="E28" s="105"/>
      <c r="F28" s="106"/>
      <c r="G28" s="106"/>
      <c r="H28" s="105">
        <v>0</v>
      </c>
      <c r="I28" s="105">
        <f>SUM(E28:H28)</f>
        <v>0</v>
      </c>
      <c r="J28" s="96"/>
    </row>
    <row r="29" spans="2:10" ht="6" customHeight="1">
      <c r="B29" s="97"/>
      <c r="C29" s="100"/>
      <c r="D29" s="101"/>
      <c r="E29" s="106"/>
      <c r="F29" s="106"/>
      <c r="G29" s="106"/>
      <c r="H29" s="106"/>
      <c r="I29" s="106"/>
      <c r="J29" s="96"/>
    </row>
    <row r="30" spans="2:10" ht="15.75" thickBot="1">
      <c r="B30" s="97"/>
      <c r="C30" s="330" t="s">
        <v>232</v>
      </c>
      <c r="D30" s="330"/>
      <c r="E30" s="107">
        <f>E15</f>
        <v>0</v>
      </c>
      <c r="F30" s="107">
        <f>F19</f>
        <v>5105792691.57</v>
      </c>
      <c r="G30" s="107">
        <f>G19</f>
        <v>93360078.32</v>
      </c>
      <c r="H30" s="107">
        <f>H26</f>
        <v>0</v>
      </c>
      <c r="I30" s="107">
        <f>SUM(E30:H30)</f>
        <v>5199152769.889999</v>
      </c>
      <c r="J30" s="96"/>
    </row>
    <row r="31" spans="2:10" ht="6" customHeight="1">
      <c r="B31" s="88"/>
      <c r="C31" s="101"/>
      <c r="D31" s="108"/>
      <c r="E31" s="106"/>
      <c r="F31" s="106"/>
      <c r="G31" s="106"/>
      <c r="H31" s="106"/>
      <c r="I31" s="106"/>
      <c r="J31" s="96"/>
    </row>
    <row r="32" spans="2:10" ht="11.25" customHeight="1">
      <c r="B32" s="97"/>
      <c r="C32" s="328" t="s">
        <v>233</v>
      </c>
      <c r="D32" s="328"/>
      <c r="E32" s="103">
        <f>SUM(E33:E35)</f>
        <v>0</v>
      </c>
      <c r="F32" s="103"/>
      <c r="G32" s="103"/>
      <c r="H32" s="103"/>
      <c r="I32" s="103">
        <f>SUM(E32:H32)</f>
        <v>0</v>
      </c>
      <c r="J32" s="96"/>
    </row>
    <row r="33" spans="2:10" ht="15">
      <c r="B33" s="88"/>
      <c r="C33" s="329" t="s">
        <v>234</v>
      </c>
      <c r="D33" s="329"/>
      <c r="E33" s="105">
        <v>0</v>
      </c>
      <c r="F33" s="106"/>
      <c r="G33" s="106"/>
      <c r="H33" s="105"/>
      <c r="I33" s="105">
        <f>SUM(E33:H33)</f>
        <v>0</v>
      </c>
      <c r="J33" s="96"/>
    </row>
    <row r="34" spans="2:10" ht="15">
      <c r="B34" s="88"/>
      <c r="C34" s="329" t="s">
        <v>221</v>
      </c>
      <c r="D34" s="329"/>
      <c r="E34" s="105">
        <v>0</v>
      </c>
      <c r="F34" s="106"/>
      <c r="G34" s="106"/>
      <c r="H34" s="105"/>
      <c r="I34" s="105">
        <f>SUM(E34:H34)</f>
        <v>0</v>
      </c>
      <c r="J34" s="96"/>
    </row>
    <row r="35" spans="2:10" ht="11.25" customHeight="1">
      <c r="B35" s="88"/>
      <c r="C35" s="329" t="s">
        <v>222</v>
      </c>
      <c r="D35" s="329"/>
      <c r="E35" s="105">
        <v>0</v>
      </c>
      <c r="F35" s="106"/>
      <c r="G35" s="106"/>
      <c r="H35" s="105"/>
      <c r="I35" s="105">
        <f>SUM(E35:H35)</f>
        <v>0</v>
      </c>
      <c r="J35" s="96"/>
    </row>
    <row r="36" spans="2:10" ht="6" customHeight="1">
      <c r="B36" s="97"/>
      <c r="C36" s="100"/>
      <c r="D36" s="101"/>
      <c r="E36" s="106"/>
      <c r="F36" s="106"/>
      <c r="G36" s="106"/>
      <c r="H36" s="106"/>
      <c r="I36" s="106"/>
      <c r="J36" s="96"/>
    </row>
    <row r="37" spans="2:10" ht="14.25" customHeight="1">
      <c r="B37" s="97" t="s">
        <v>214</v>
      </c>
      <c r="C37" s="328" t="s">
        <v>235</v>
      </c>
      <c r="D37" s="328"/>
      <c r="E37" s="103"/>
      <c r="F37" s="103">
        <f>F39</f>
        <v>-71831582.38</v>
      </c>
      <c r="G37" s="103">
        <f>SUM(G38:G42)</f>
        <v>268669063.55</v>
      </c>
      <c r="H37" s="103"/>
      <c r="I37" s="103">
        <f aca="true" t="shared" si="1" ref="I37:I42">SUM(E37:H37)</f>
        <v>196837481.17000002</v>
      </c>
      <c r="J37" s="96"/>
    </row>
    <row r="38" spans="2:10" ht="15">
      <c r="B38" s="88"/>
      <c r="C38" s="329" t="s">
        <v>224</v>
      </c>
      <c r="D38" s="329"/>
      <c r="E38" s="106"/>
      <c r="F38" s="105"/>
      <c r="G38" s="105">
        <v>362029141.87</v>
      </c>
      <c r="H38" s="105"/>
      <c r="I38" s="105">
        <f t="shared" si="1"/>
        <v>362029141.87</v>
      </c>
      <c r="J38" s="96"/>
    </row>
    <row r="39" spans="2:10" ht="15">
      <c r="B39" s="88"/>
      <c r="C39" s="329" t="s">
        <v>225</v>
      </c>
      <c r="D39" s="329"/>
      <c r="E39" s="106"/>
      <c r="F39" s="105">
        <v>-71831582.38</v>
      </c>
      <c r="G39" s="105">
        <v>-93360078.32</v>
      </c>
      <c r="H39" s="105"/>
      <c r="I39" s="105">
        <f t="shared" si="1"/>
        <v>-165191660.7</v>
      </c>
      <c r="J39" s="96"/>
    </row>
    <row r="40" spans="2:10" ht="15">
      <c r="B40" s="88"/>
      <c r="C40" s="329" t="s">
        <v>226</v>
      </c>
      <c r="D40" s="329"/>
      <c r="E40" s="106"/>
      <c r="F40" s="105">
        <v>0</v>
      </c>
      <c r="G40" s="105">
        <v>0</v>
      </c>
      <c r="H40" s="105">
        <v>0</v>
      </c>
      <c r="I40" s="105">
        <f t="shared" si="1"/>
        <v>0</v>
      </c>
      <c r="J40" s="96"/>
    </row>
    <row r="41" spans="2:10" ht="15">
      <c r="B41" s="88"/>
      <c r="C41" s="329" t="s">
        <v>227</v>
      </c>
      <c r="D41" s="329"/>
      <c r="E41" s="106"/>
      <c r="F41" s="105">
        <v>0</v>
      </c>
      <c r="G41" s="105">
        <v>0</v>
      </c>
      <c r="H41" s="105"/>
      <c r="I41" s="105">
        <f t="shared" si="1"/>
        <v>0</v>
      </c>
      <c r="J41" s="96"/>
    </row>
    <row r="42" spans="2:10" ht="12" customHeight="1">
      <c r="B42" s="88"/>
      <c r="C42" s="329" t="s">
        <v>228</v>
      </c>
      <c r="D42" s="329"/>
      <c r="E42" s="106"/>
      <c r="F42" s="105"/>
      <c r="G42" s="105">
        <v>0</v>
      </c>
      <c r="H42" s="105"/>
      <c r="I42" s="105">
        <f t="shared" si="1"/>
        <v>0</v>
      </c>
      <c r="J42" s="96"/>
    </row>
    <row r="43" spans="2:10" ht="7.5" customHeight="1">
      <c r="B43" s="88"/>
      <c r="C43" s="104"/>
      <c r="D43" s="104"/>
      <c r="E43" s="106"/>
      <c r="F43" s="105"/>
      <c r="G43" s="106"/>
      <c r="H43" s="105"/>
      <c r="I43" s="106"/>
      <c r="J43" s="96"/>
    </row>
    <row r="44" spans="2:10" ht="22.5" customHeight="1">
      <c r="B44" s="88"/>
      <c r="C44" s="328" t="s">
        <v>236</v>
      </c>
      <c r="D44" s="328"/>
      <c r="E44" s="106"/>
      <c r="F44" s="105"/>
      <c r="G44" s="106"/>
      <c r="H44" s="103">
        <f>SUM(H45:H46)</f>
        <v>0</v>
      </c>
      <c r="I44" s="103">
        <f>SUM(E44:H44)</f>
        <v>0</v>
      </c>
      <c r="J44" s="96"/>
    </row>
    <row r="45" spans="2:10" ht="15">
      <c r="B45" s="88"/>
      <c r="C45" s="329" t="s">
        <v>230</v>
      </c>
      <c r="D45" s="329"/>
      <c r="E45" s="105"/>
      <c r="F45" s="106"/>
      <c r="G45" s="106"/>
      <c r="H45" s="105">
        <v>0</v>
      </c>
      <c r="I45" s="105">
        <f>SUM(E45:H45)</f>
        <v>0</v>
      </c>
      <c r="J45" s="96"/>
    </row>
    <row r="46" spans="2:10" ht="15">
      <c r="B46" s="88"/>
      <c r="C46" s="329" t="s">
        <v>231</v>
      </c>
      <c r="D46" s="329"/>
      <c r="E46" s="105"/>
      <c r="F46" s="106"/>
      <c r="G46" s="106"/>
      <c r="H46" s="105">
        <v>0</v>
      </c>
      <c r="I46" s="105">
        <f>SUM(E46:H46)</f>
        <v>0</v>
      </c>
      <c r="J46" s="96"/>
    </row>
    <row r="47" spans="2:10" ht="6" customHeight="1">
      <c r="B47" s="88"/>
      <c r="C47" s="104"/>
      <c r="D47" s="104"/>
      <c r="E47" s="105"/>
      <c r="F47" s="106"/>
      <c r="G47" s="106"/>
      <c r="H47" s="105"/>
      <c r="I47" s="106"/>
      <c r="J47" s="96"/>
    </row>
    <row r="48" spans="2:10" ht="15">
      <c r="B48" s="109"/>
      <c r="C48" s="334" t="s">
        <v>237</v>
      </c>
      <c r="D48" s="334"/>
      <c r="E48" s="110">
        <f>E30+E32</f>
        <v>0</v>
      </c>
      <c r="F48" s="110">
        <f>F30+F37</f>
        <v>5033961109.19</v>
      </c>
      <c r="G48" s="110">
        <f>G30+G37</f>
        <v>362029141.87</v>
      </c>
      <c r="H48" s="110">
        <f>H30+H44</f>
        <v>0</v>
      </c>
      <c r="I48" s="110">
        <f>SUM(E48:H48)</f>
        <v>5395990251.059999</v>
      </c>
      <c r="J48" s="111"/>
    </row>
    <row r="49" spans="2:10" ht="6.75" customHeight="1">
      <c r="B49" s="112"/>
      <c r="C49" s="112"/>
      <c r="D49" s="112"/>
      <c r="E49" s="112"/>
      <c r="F49" s="112"/>
      <c r="G49" s="112"/>
      <c r="H49" s="112"/>
      <c r="I49" s="112"/>
      <c r="J49" s="113"/>
    </row>
    <row r="50" spans="5:10" ht="4.5" customHeight="1">
      <c r="E50" s="114"/>
      <c r="F50" s="114"/>
      <c r="J50" s="90"/>
    </row>
    <row r="51" spans="2:11" ht="15">
      <c r="B51" s="76"/>
      <c r="C51" s="331" t="s">
        <v>160</v>
      </c>
      <c r="D51" s="331"/>
      <c r="E51" s="331"/>
      <c r="F51" s="331"/>
      <c r="G51" s="331"/>
      <c r="H51" s="331"/>
      <c r="I51" s="331"/>
      <c r="J51" s="331"/>
      <c r="K51" s="116"/>
    </row>
    <row r="52" spans="2:11" ht="15">
      <c r="B52" s="76"/>
      <c r="C52" s="116"/>
      <c r="D52" s="117"/>
      <c r="E52" s="118"/>
      <c r="F52" s="118"/>
      <c r="G52" s="76"/>
      <c r="H52" s="119"/>
      <c r="I52" s="117"/>
      <c r="J52" s="118"/>
      <c r="K52" s="118"/>
    </row>
    <row r="53" spans="2:11" ht="15">
      <c r="B53" s="76"/>
      <c r="C53" s="116"/>
      <c r="D53" s="332"/>
      <c r="E53" s="332"/>
      <c r="F53" s="118"/>
      <c r="G53" s="76"/>
      <c r="H53" s="333"/>
      <c r="I53" s="333"/>
      <c r="J53" s="118"/>
      <c r="K53" s="118"/>
    </row>
    <row r="54" spans="2:11" ht="15" customHeight="1">
      <c r="B54" s="76"/>
      <c r="C54" s="120"/>
      <c r="D54" s="121"/>
      <c r="E54" s="121"/>
      <c r="F54" s="118"/>
      <c r="G54" s="118"/>
      <c r="H54" s="121"/>
      <c r="I54" s="121"/>
      <c r="J54" s="91"/>
      <c r="K54" s="118"/>
    </row>
    <row r="55" spans="2:11" ht="15" customHeight="1">
      <c r="B55" s="76"/>
      <c r="C55" s="122"/>
      <c r="D55" s="123"/>
      <c r="E55" s="123"/>
      <c r="F55" s="124"/>
      <c r="G55" s="124"/>
      <c r="H55" s="123"/>
      <c r="I55" s="123"/>
      <c r="J55" s="91"/>
      <c r="K55" s="118"/>
    </row>
    <row r="56" ht="30" customHeight="1"/>
    <row r="57" ht="15"/>
    <row r="58" ht="15"/>
    <row r="59" ht="15"/>
    <row r="60" ht="15"/>
    <row r="61" ht="15"/>
    <row r="62" ht="15"/>
  </sheetData>
  <sheetProtection/>
  <mergeCells count="39">
    <mergeCell ref="C51:J51"/>
    <mergeCell ref="D53:E53"/>
    <mergeCell ref="H53:I53"/>
    <mergeCell ref="C41:D41"/>
    <mergeCell ref="C42:D42"/>
    <mergeCell ref="C44:D44"/>
    <mergeCell ref="C45:D45"/>
    <mergeCell ref="C46:D46"/>
    <mergeCell ref="C48:D48"/>
    <mergeCell ref="C34:D34"/>
    <mergeCell ref="C35:D35"/>
    <mergeCell ref="C37:D37"/>
    <mergeCell ref="C38:D38"/>
    <mergeCell ref="C39:D39"/>
    <mergeCell ref="C40:D40"/>
    <mergeCell ref="C26:D26"/>
    <mergeCell ref="C27:D27"/>
    <mergeCell ref="C28:D28"/>
    <mergeCell ref="C30:D30"/>
    <mergeCell ref="C32:D32"/>
    <mergeCell ref="C33:D33"/>
    <mergeCell ref="C19:D19"/>
    <mergeCell ref="C20:D20"/>
    <mergeCell ref="C21:D21"/>
    <mergeCell ref="C22:D22"/>
    <mergeCell ref="C23:D23"/>
    <mergeCell ref="C24:D24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H6"/>
    <mergeCell ref="D7:H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2"/>
  <sheetViews>
    <sheetView showGridLines="0" zoomScale="90" zoomScaleNormal="90" zoomScalePageLayoutView="0" workbookViewId="0" topLeftCell="A1">
      <selection activeCell="A1" sqref="A1"/>
    </sheetView>
  </sheetViews>
  <sheetFormatPr defaultColWidth="0" defaultRowHeight="15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5">
      <c r="B1" s="29"/>
      <c r="D1" s="313"/>
      <c r="E1" s="313"/>
      <c r="F1" s="30"/>
      <c r="G1" s="30"/>
      <c r="H1" s="30"/>
    </row>
    <row r="2" spans="2:8" ht="15">
      <c r="B2" s="125"/>
      <c r="D2" s="313" t="s">
        <v>124</v>
      </c>
      <c r="E2" s="313"/>
      <c r="F2" s="30"/>
      <c r="G2" s="30"/>
      <c r="H2" s="125"/>
    </row>
    <row r="3" spans="2:8" ht="15">
      <c r="B3" s="31"/>
      <c r="D3" s="313" t="s">
        <v>238</v>
      </c>
      <c r="E3" s="313"/>
      <c r="F3" s="30"/>
      <c r="G3" s="30"/>
      <c r="H3" s="125"/>
    </row>
    <row r="4" spans="2:8" ht="15">
      <c r="B4" s="31"/>
      <c r="D4" s="313" t="s">
        <v>212</v>
      </c>
      <c r="E4" s="313"/>
      <c r="F4" s="30"/>
      <c r="G4" s="30"/>
      <c r="H4" s="125"/>
    </row>
    <row r="5" spans="2:7" ht="15">
      <c r="B5" s="31"/>
      <c r="C5" s="80"/>
      <c r="D5" s="313" t="s">
        <v>163</v>
      </c>
      <c r="E5" s="313"/>
      <c r="F5" s="126"/>
      <c r="G5" s="126"/>
    </row>
    <row r="6" spans="2:8" ht="15">
      <c r="B6" s="127"/>
      <c r="C6" s="127"/>
      <c r="D6" s="127"/>
      <c r="E6" s="128"/>
      <c r="F6" s="128"/>
      <c r="G6" s="129"/>
      <c r="H6" s="29"/>
    </row>
    <row r="7" spans="2:8" ht="15">
      <c r="B7" s="130"/>
      <c r="C7" s="326" t="s">
        <v>130</v>
      </c>
      <c r="D7" s="326"/>
      <c r="E7" s="74" t="s">
        <v>165</v>
      </c>
      <c r="F7" s="74" t="s">
        <v>176</v>
      </c>
      <c r="G7" s="73"/>
      <c r="H7" s="131"/>
    </row>
    <row r="8" spans="2:8" ht="15">
      <c r="B8" s="37"/>
      <c r="C8" s="38"/>
      <c r="D8" s="38"/>
      <c r="E8" s="132"/>
      <c r="F8" s="132"/>
      <c r="G8" s="29"/>
      <c r="H8" s="40"/>
    </row>
    <row r="9" spans="2:8" ht="15">
      <c r="B9" s="133"/>
      <c r="C9" s="335" t="s">
        <v>239</v>
      </c>
      <c r="D9" s="335"/>
      <c r="E9" s="134">
        <v>128864396.68</v>
      </c>
      <c r="F9" s="134">
        <v>152118252.01</v>
      </c>
      <c r="G9" s="41"/>
      <c r="H9" s="40"/>
    </row>
    <row r="10" spans="2:8" ht="15">
      <c r="B10" s="135"/>
      <c r="C10" s="90"/>
      <c r="D10" s="69"/>
      <c r="E10" s="136"/>
      <c r="F10" s="136"/>
      <c r="G10" s="41"/>
      <c r="H10" s="40"/>
    </row>
    <row r="11" spans="2:8" ht="15">
      <c r="B11" s="135"/>
      <c r="C11" s="335" t="s">
        <v>5</v>
      </c>
      <c r="D11" s="335"/>
      <c r="E11" s="134">
        <v>66255.74</v>
      </c>
      <c r="F11" s="134">
        <v>146881798.2</v>
      </c>
      <c r="G11" s="41"/>
      <c r="H11" s="40"/>
    </row>
    <row r="12" spans="2:8" ht="15">
      <c r="B12" s="135"/>
      <c r="C12" s="90"/>
      <c r="D12" s="69"/>
      <c r="E12" s="136"/>
      <c r="F12" s="136"/>
      <c r="G12" s="41"/>
      <c r="H12" s="40"/>
    </row>
    <row r="13" spans="2:8" ht="15">
      <c r="B13" s="133"/>
      <c r="C13" s="336" t="s">
        <v>240</v>
      </c>
      <c r="D13" s="336"/>
      <c r="E13" s="137">
        <v>0</v>
      </c>
      <c r="F13" s="137">
        <v>139695350.04</v>
      </c>
      <c r="G13" s="41"/>
      <c r="H13" s="40"/>
    </row>
    <row r="14" spans="2:8" ht="15">
      <c r="B14" s="133"/>
      <c r="C14" s="336" t="s">
        <v>241</v>
      </c>
      <c r="D14" s="336"/>
      <c r="E14" s="137">
        <v>66255.74</v>
      </c>
      <c r="F14" s="137">
        <v>0</v>
      </c>
      <c r="G14" s="41"/>
      <c r="H14" s="40"/>
    </row>
    <row r="15" spans="2:8" ht="15">
      <c r="B15" s="133"/>
      <c r="C15" s="336" t="s">
        <v>242</v>
      </c>
      <c r="D15" s="336"/>
      <c r="E15" s="137">
        <v>0</v>
      </c>
      <c r="F15" s="137">
        <v>7186448.16</v>
      </c>
      <c r="G15" s="41"/>
      <c r="H15" s="40"/>
    </row>
    <row r="16" spans="2:8" ht="15">
      <c r="B16" s="133"/>
      <c r="C16" s="336" t="s">
        <v>243</v>
      </c>
      <c r="D16" s="336"/>
      <c r="E16" s="137">
        <v>0</v>
      </c>
      <c r="F16" s="137">
        <v>0</v>
      </c>
      <c r="G16" s="41"/>
      <c r="H16" s="40"/>
    </row>
    <row r="17" spans="2:8" ht="15">
      <c r="B17" s="133"/>
      <c r="C17" s="336" t="s">
        <v>244</v>
      </c>
      <c r="D17" s="336"/>
      <c r="E17" s="137">
        <v>0</v>
      </c>
      <c r="F17" s="137">
        <v>0</v>
      </c>
      <c r="G17" s="41"/>
      <c r="H17" s="40"/>
    </row>
    <row r="18" spans="2:8" ht="15">
      <c r="B18" s="133"/>
      <c r="C18" s="336" t="s">
        <v>245</v>
      </c>
      <c r="D18" s="336"/>
      <c r="E18" s="137">
        <v>0</v>
      </c>
      <c r="F18" s="137">
        <v>0</v>
      </c>
      <c r="G18" s="41"/>
      <c r="H18" s="40"/>
    </row>
    <row r="19" spans="2:8" ht="15">
      <c r="B19" s="133"/>
      <c r="C19" s="336" t="s">
        <v>246</v>
      </c>
      <c r="D19" s="336"/>
      <c r="E19" s="137">
        <v>0</v>
      </c>
      <c r="F19" s="137">
        <v>0</v>
      </c>
      <c r="G19" s="41"/>
      <c r="H19" s="40"/>
    </row>
    <row r="20" spans="2:8" ht="15">
      <c r="B20" s="135"/>
      <c r="C20" s="90"/>
      <c r="D20" s="69"/>
      <c r="E20" s="136"/>
      <c r="F20" s="136"/>
      <c r="G20" s="41"/>
      <c r="H20" s="40"/>
    </row>
    <row r="21" spans="2:8" ht="15">
      <c r="B21" s="135"/>
      <c r="C21" s="335" t="s">
        <v>83</v>
      </c>
      <c r="D21" s="335"/>
      <c r="E21" s="134">
        <v>128798140.94</v>
      </c>
      <c r="F21" s="134">
        <v>5236453.81</v>
      </c>
      <c r="G21" s="41"/>
      <c r="H21" s="40"/>
    </row>
    <row r="22" spans="2:8" ht="15">
      <c r="B22" s="135"/>
      <c r="C22" s="90"/>
      <c r="D22" s="69"/>
      <c r="E22" s="136"/>
      <c r="F22" s="136"/>
      <c r="G22" s="41"/>
      <c r="H22" s="40"/>
    </row>
    <row r="23" spans="2:8" ht="15">
      <c r="B23" s="133"/>
      <c r="C23" s="336" t="s">
        <v>247</v>
      </c>
      <c r="D23" s="336"/>
      <c r="E23" s="137">
        <v>0</v>
      </c>
      <c r="F23" s="137">
        <v>0</v>
      </c>
      <c r="G23" s="41"/>
      <c r="H23" s="40"/>
    </row>
    <row r="24" spans="2:8" ht="15">
      <c r="B24" s="133"/>
      <c r="C24" s="336" t="s">
        <v>248</v>
      </c>
      <c r="D24" s="336"/>
      <c r="E24" s="137">
        <v>15500</v>
      </c>
      <c r="F24" s="137">
        <v>0</v>
      </c>
      <c r="G24" s="41"/>
      <c r="H24" s="40"/>
    </row>
    <row r="25" spans="2:8" ht="15">
      <c r="B25" s="133"/>
      <c r="C25" s="336" t="s">
        <v>195</v>
      </c>
      <c r="D25" s="336"/>
      <c r="E25" s="137">
        <v>128782640.94</v>
      </c>
      <c r="F25" s="137">
        <v>0</v>
      </c>
      <c r="G25" s="41"/>
      <c r="H25" s="40"/>
    </row>
    <row r="26" spans="2:8" ht="15">
      <c r="B26" s="133"/>
      <c r="C26" s="336" t="s">
        <v>196</v>
      </c>
      <c r="D26" s="336"/>
      <c r="E26" s="137">
        <v>0</v>
      </c>
      <c r="F26" s="137">
        <v>4922502.33</v>
      </c>
      <c r="G26" s="41"/>
      <c r="H26" s="40"/>
    </row>
    <row r="27" spans="2:8" ht="15">
      <c r="B27" s="133"/>
      <c r="C27" s="336" t="s">
        <v>249</v>
      </c>
      <c r="D27" s="336"/>
      <c r="E27" s="137">
        <v>0</v>
      </c>
      <c r="F27" s="137">
        <v>313951.48</v>
      </c>
      <c r="G27" s="41"/>
      <c r="H27" s="40"/>
    </row>
    <row r="28" spans="2:8" ht="15">
      <c r="B28" s="133"/>
      <c r="C28" s="336" t="s">
        <v>250</v>
      </c>
      <c r="D28" s="336"/>
      <c r="E28" s="137">
        <v>0</v>
      </c>
      <c r="F28" s="137">
        <v>0</v>
      </c>
      <c r="G28" s="41"/>
      <c r="H28" s="40"/>
    </row>
    <row r="29" spans="2:8" ht="15">
      <c r="B29" s="133"/>
      <c r="C29" s="336" t="s">
        <v>251</v>
      </c>
      <c r="D29" s="336"/>
      <c r="E29" s="137">
        <v>0</v>
      </c>
      <c r="F29" s="137">
        <v>0</v>
      </c>
      <c r="G29" s="41"/>
      <c r="H29" s="40"/>
    </row>
    <row r="30" spans="2:8" ht="15">
      <c r="B30" s="133"/>
      <c r="C30" s="336" t="s">
        <v>252</v>
      </c>
      <c r="D30" s="336"/>
      <c r="E30" s="137">
        <v>0</v>
      </c>
      <c r="F30" s="137">
        <v>0</v>
      </c>
      <c r="G30" s="41"/>
      <c r="H30" s="40"/>
    </row>
    <row r="31" spans="2:8" ht="15">
      <c r="B31" s="133"/>
      <c r="C31" s="336" t="s">
        <v>253</v>
      </c>
      <c r="D31" s="336"/>
      <c r="E31" s="137">
        <v>0</v>
      </c>
      <c r="F31" s="137">
        <v>0</v>
      </c>
      <c r="G31" s="41"/>
      <c r="H31" s="40"/>
    </row>
    <row r="32" spans="2:8" ht="15">
      <c r="B32" s="135"/>
      <c r="C32" s="90"/>
      <c r="D32" s="69"/>
      <c r="E32" s="138"/>
      <c r="F32" s="138"/>
      <c r="G32" s="41"/>
      <c r="H32" s="40"/>
    </row>
    <row r="33" spans="2:8" ht="15">
      <c r="B33" s="133"/>
      <c r="C33" s="335" t="s">
        <v>4</v>
      </c>
      <c r="D33" s="335"/>
      <c r="E33" s="134">
        <v>0</v>
      </c>
      <c r="F33" s="134">
        <v>173583625.84</v>
      </c>
      <c r="G33" s="41"/>
      <c r="H33" s="40"/>
    </row>
    <row r="34" spans="2:8" ht="15">
      <c r="B34" s="133"/>
      <c r="C34" s="90"/>
      <c r="D34" s="90"/>
      <c r="E34" s="136"/>
      <c r="F34" s="136"/>
      <c r="G34" s="41"/>
      <c r="H34" s="40"/>
    </row>
    <row r="35" spans="2:8" ht="15">
      <c r="B35" s="133"/>
      <c r="C35" s="335" t="s">
        <v>6</v>
      </c>
      <c r="D35" s="335"/>
      <c r="E35" s="134">
        <v>0</v>
      </c>
      <c r="F35" s="134">
        <v>168007784.31</v>
      </c>
      <c r="G35" s="41"/>
      <c r="H35" s="40"/>
    </row>
    <row r="36" spans="2:8" ht="15">
      <c r="B36" s="133"/>
      <c r="C36" s="90"/>
      <c r="D36" s="90"/>
      <c r="E36" s="136"/>
      <c r="F36" s="136"/>
      <c r="G36" s="41"/>
      <c r="H36" s="40"/>
    </row>
    <row r="37" spans="2:8" ht="15">
      <c r="B37" s="133"/>
      <c r="C37" s="336" t="s">
        <v>254</v>
      </c>
      <c r="D37" s="336"/>
      <c r="E37" s="137">
        <v>0</v>
      </c>
      <c r="F37" s="137">
        <v>26396147.57</v>
      </c>
      <c r="G37" s="41"/>
      <c r="H37" s="40"/>
    </row>
    <row r="38" spans="2:8" ht="15">
      <c r="B38" s="133"/>
      <c r="C38" s="336" t="s">
        <v>255</v>
      </c>
      <c r="D38" s="336"/>
      <c r="E38" s="137">
        <v>0</v>
      </c>
      <c r="F38" s="137">
        <v>30111636.74</v>
      </c>
      <c r="G38" s="41"/>
      <c r="H38" s="40"/>
    </row>
    <row r="39" spans="2:8" ht="15">
      <c r="B39" s="133"/>
      <c r="C39" s="336" t="s">
        <v>256</v>
      </c>
      <c r="D39" s="336"/>
      <c r="E39" s="137">
        <v>0</v>
      </c>
      <c r="F39" s="137">
        <v>111500000</v>
      </c>
      <c r="G39" s="41"/>
      <c r="H39" s="40"/>
    </row>
    <row r="40" spans="2:8" ht="15">
      <c r="B40" s="133"/>
      <c r="C40" s="336" t="s">
        <v>257</v>
      </c>
      <c r="D40" s="336"/>
      <c r="E40" s="137">
        <v>0</v>
      </c>
      <c r="F40" s="137">
        <v>0</v>
      </c>
      <c r="G40" s="41"/>
      <c r="H40" s="40"/>
    </row>
    <row r="41" spans="2:8" ht="15">
      <c r="B41" s="133"/>
      <c r="C41" s="336" t="s">
        <v>258</v>
      </c>
      <c r="D41" s="336"/>
      <c r="E41" s="137">
        <v>0</v>
      </c>
      <c r="F41" s="137">
        <v>0</v>
      </c>
      <c r="G41" s="41"/>
      <c r="H41" s="40"/>
    </row>
    <row r="42" spans="2:8" ht="15">
      <c r="B42" s="133"/>
      <c r="C42" s="336" t="s">
        <v>259</v>
      </c>
      <c r="D42" s="336"/>
      <c r="E42" s="137">
        <v>0</v>
      </c>
      <c r="F42" s="137">
        <v>0</v>
      </c>
      <c r="G42" s="41"/>
      <c r="H42" s="40"/>
    </row>
    <row r="43" spans="2:8" ht="15">
      <c r="B43" s="133"/>
      <c r="C43" s="336" t="s">
        <v>260</v>
      </c>
      <c r="D43" s="336"/>
      <c r="E43" s="137">
        <v>0</v>
      </c>
      <c r="F43" s="137">
        <v>0</v>
      </c>
      <c r="G43" s="41"/>
      <c r="H43" s="40"/>
    </row>
    <row r="44" spans="2:8" ht="15">
      <c r="B44" s="133"/>
      <c r="C44" s="336" t="s">
        <v>261</v>
      </c>
      <c r="D44" s="336"/>
      <c r="E44" s="137">
        <v>0</v>
      </c>
      <c r="F44" s="137">
        <v>0</v>
      </c>
      <c r="G44" s="41"/>
      <c r="H44" s="40"/>
    </row>
    <row r="45" spans="2:8" ht="15">
      <c r="B45" s="133"/>
      <c r="C45" s="90"/>
      <c r="D45" s="90"/>
      <c r="E45" s="136"/>
      <c r="F45" s="136"/>
      <c r="G45" s="41"/>
      <c r="H45" s="40"/>
    </row>
    <row r="46" spans="2:8" ht="15">
      <c r="B46" s="133"/>
      <c r="C46" s="337" t="s">
        <v>84</v>
      </c>
      <c r="D46" s="337"/>
      <c r="E46" s="134">
        <v>0</v>
      </c>
      <c r="F46" s="134">
        <v>5575841.53</v>
      </c>
      <c r="G46" s="41"/>
      <c r="H46" s="40"/>
    </row>
    <row r="47" spans="2:8" ht="15">
      <c r="B47" s="133"/>
      <c r="C47" s="90"/>
      <c r="D47" s="90"/>
      <c r="E47" s="136"/>
      <c r="F47" s="136"/>
      <c r="G47" s="41"/>
      <c r="H47" s="40"/>
    </row>
    <row r="48" spans="2:8" ht="15">
      <c r="B48" s="133"/>
      <c r="C48" s="336" t="s">
        <v>262</v>
      </c>
      <c r="D48" s="336"/>
      <c r="E48" s="137">
        <v>0</v>
      </c>
      <c r="F48" s="137">
        <v>0</v>
      </c>
      <c r="G48" s="41"/>
      <c r="H48" s="40"/>
    </row>
    <row r="49" spans="2:8" ht="15">
      <c r="B49" s="133"/>
      <c r="C49" s="336" t="s">
        <v>263</v>
      </c>
      <c r="D49" s="336"/>
      <c r="E49" s="137">
        <v>0</v>
      </c>
      <c r="F49" s="137">
        <v>0</v>
      </c>
      <c r="G49" s="41"/>
      <c r="H49" s="40"/>
    </row>
    <row r="50" spans="2:8" ht="15">
      <c r="B50" s="133"/>
      <c r="C50" s="336" t="s">
        <v>264</v>
      </c>
      <c r="D50" s="336"/>
      <c r="E50" s="137">
        <v>0</v>
      </c>
      <c r="F50" s="137">
        <v>5575841.53</v>
      </c>
      <c r="G50" s="41"/>
      <c r="H50" s="40"/>
    </row>
    <row r="51" spans="2:8" ht="15">
      <c r="B51" s="133"/>
      <c r="C51" s="336" t="s">
        <v>265</v>
      </c>
      <c r="D51" s="336"/>
      <c r="E51" s="137">
        <v>0</v>
      </c>
      <c r="F51" s="137">
        <v>0</v>
      </c>
      <c r="G51" s="41"/>
      <c r="H51" s="40"/>
    </row>
    <row r="52" spans="2:8" ht="15">
      <c r="B52" s="133"/>
      <c r="C52" s="336" t="s">
        <v>266</v>
      </c>
      <c r="D52" s="336"/>
      <c r="E52" s="137">
        <v>0</v>
      </c>
      <c r="F52" s="137">
        <v>0</v>
      </c>
      <c r="G52" s="41"/>
      <c r="H52" s="40"/>
    </row>
    <row r="53" spans="2:8" ht="15">
      <c r="B53" s="133"/>
      <c r="C53" s="336" t="s">
        <v>267</v>
      </c>
      <c r="D53" s="336"/>
      <c r="E53" s="137">
        <v>0</v>
      </c>
      <c r="F53" s="137">
        <v>0</v>
      </c>
      <c r="G53" s="41"/>
      <c r="H53" s="40"/>
    </row>
    <row r="54" spans="2:8" ht="15">
      <c r="B54" s="133"/>
      <c r="C54" s="90"/>
      <c r="D54" s="90"/>
      <c r="E54" s="138"/>
      <c r="F54" s="138"/>
      <c r="G54" s="41"/>
      <c r="H54" s="40"/>
    </row>
    <row r="55" spans="2:8" ht="15">
      <c r="B55" s="133"/>
      <c r="C55" s="335" t="s">
        <v>268</v>
      </c>
      <c r="D55" s="335"/>
      <c r="E55" s="134">
        <v>268669063.55</v>
      </c>
      <c r="F55" s="134">
        <v>71831582.38</v>
      </c>
      <c r="G55" s="41"/>
      <c r="H55" s="40"/>
    </row>
    <row r="56" spans="2:8" ht="15">
      <c r="B56" s="133"/>
      <c r="C56" s="90"/>
      <c r="D56" s="90"/>
      <c r="E56" s="136"/>
      <c r="F56" s="136"/>
      <c r="G56" s="41"/>
      <c r="H56" s="40"/>
    </row>
    <row r="57" spans="2:8" ht="15">
      <c r="B57" s="133"/>
      <c r="C57" s="335" t="s">
        <v>215</v>
      </c>
      <c r="D57" s="335"/>
      <c r="E57" s="134">
        <v>0</v>
      </c>
      <c r="F57" s="134">
        <v>0</v>
      </c>
      <c r="G57" s="41"/>
      <c r="H57" s="40"/>
    </row>
    <row r="58" spans="2:8" ht="15">
      <c r="B58" s="135"/>
      <c r="C58" s="336" t="s">
        <v>234</v>
      </c>
      <c r="D58" s="336"/>
      <c r="E58" s="137">
        <v>0</v>
      </c>
      <c r="F58" s="137">
        <v>0</v>
      </c>
      <c r="G58" s="41"/>
      <c r="H58" s="40"/>
    </row>
    <row r="59" spans="2:8" ht="15">
      <c r="B59" s="133"/>
      <c r="C59" s="336" t="s">
        <v>221</v>
      </c>
      <c r="D59" s="336"/>
      <c r="E59" s="137">
        <v>0</v>
      </c>
      <c r="F59" s="137">
        <v>0</v>
      </c>
      <c r="G59" s="41"/>
      <c r="H59" s="40"/>
    </row>
    <row r="60" spans="2:8" ht="15">
      <c r="B60" s="135"/>
      <c r="C60" s="336" t="s">
        <v>269</v>
      </c>
      <c r="D60" s="336"/>
      <c r="E60" s="137">
        <v>0</v>
      </c>
      <c r="F60" s="137">
        <v>0</v>
      </c>
      <c r="G60" s="41"/>
      <c r="H60" s="40"/>
    </row>
    <row r="61" spans="2:8" ht="15">
      <c r="B61" s="133"/>
      <c r="C61" s="90"/>
      <c r="D61" s="90"/>
      <c r="E61" s="136"/>
      <c r="F61" s="136"/>
      <c r="G61" s="41"/>
      <c r="H61" s="40"/>
    </row>
    <row r="62" spans="2:8" ht="15">
      <c r="B62" s="133"/>
      <c r="C62" s="335" t="s">
        <v>270</v>
      </c>
      <c r="D62" s="335"/>
      <c r="E62" s="134">
        <v>268669063.55</v>
      </c>
      <c r="F62" s="134">
        <v>71831582.38</v>
      </c>
      <c r="G62" s="41"/>
      <c r="H62" s="40"/>
    </row>
    <row r="63" spans="2:8" ht="15">
      <c r="B63" s="133"/>
      <c r="C63" s="90"/>
      <c r="D63" s="90"/>
      <c r="E63" s="136"/>
      <c r="F63" s="136"/>
      <c r="G63" s="41"/>
      <c r="H63" s="40"/>
    </row>
    <row r="64" spans="2:8" ht="15">
      <c r="B64" s="133"/>
      <c r="C64" s="336" t="s">
        <v>271</v>
      </c>
      <c r="D64" s="336"/>
      <c r="E64" s="137">
        <v>268669063.55</v>
      </c>
      <c r="F64" s="137">
        <v>0</v>
      </c>
      <c r="G64" s="41"/>
      <c r="H64" s="40"/>
    </row>
    <row r="65" spans="2:8" ht="15">
      <c r="B65" s="133"/>
      <c r="C65" s="336" t="s">
        <v>225</v>
      </c>
      <c r="D65" s="336"/>
      <c r="E65" s="137">
        <v>0</v>
      </c>
      <c r="F65" s="137">
        <v>71831582.38</v>
      </c>
      <c r="G65" s="41"/>
      <c r="H65" s="40"/>
    </row>
    <row r="66" spans="2:8" ht="15">
      <c r="B66" s="133"/>
      <c r="C66" s="336" t="s">
        <v>272</v>
      </c>
      <c r="D66" s="336"/>
      <c r="E66" s="137">
        <v>0</v>
      </c>
      <c r="F66" s="137">
        <v>0</v>
      </c>
      <c r="G66" s="41"/>
      <c r="H66" s="40"/>
    </row>
    <row r="67" spans="2:8" ht="15">
      <c r="B67" s="133"/>
      <c r="C67" s="336" t="s">
        <v>227</v>
      </c>
      <c r="D67" s="336"/>
      <c r="E67" s="137">
        <v>0</v>
      </c>
      <c r="F67" s="137">
        <v>0</v>
      </c>
      <c r="G67" s="41"/>
      <c r="H67" s="40"/>
    </row>
    <row r="68" spans="2:8" ht="15">
      <c r="B68" s="133"/>
      <c r="C68" s="336" t="s">
        <v>228</v>
      </c>
      <c r="D68" s="336"/>
      <c r="E68" s="137">
        <v>0</v>
      </c>
      <c r="F68" s="137">
        <v>0</v>
      </c>
      <c r="G68" s="41"/>
      <c r="H68" s="40"/>
    </row>
    <row r="69" spans="2:8" ht="15">
      <c r="B69" s="135"/>
      <c r="C69" s="90"/>
      <c r="D69" s="90"/>
      <c r="E69" s="136"/>
      <c r="F69" s="136"/>
      <c r="G69" s="41"/>
      <c r="H69" s="40"/>
    </row>
    <row r="70" spans="2:8" ht="15">
      <c r="B70" s="133"/>
      <c r="C70" s="335" t="s">
        <v>273</v>
      </c>
      <c r="D70" s="335"/>
      <c r="E70" s="134">
        <v>0</v>
      </c>
      <c r="F70" s="134">
        <v>0</v>
      </c>
      <c r="G70" s="41"/>
      <c r="H70" s="40"/>
    </row>
    <row r="71" spans="2:8" ht="15">
      <c r="B71" s="135"/>
      <c r="C71" s="90"/>
      <c r="D71" s="90"/>
      <c r="E71" s="136"/>
      <c r="F71" s="136"/>
      <c r="G71" s="41"/>
      <c r="H71" s="40"/>
    </row>
    <row r="72" spans="2:8" ht="15">
      <c r="B72" s="133"/>
      <c r="C72" s="336" t="s">
        <v>274</v>
      </c>
      <c r="D72" s="336"/>
      <c r="E72" s="137">
        <v>0</v>
      </c>
      <c r="F72" s="137">
        <v>0</v>
      </c>
      <c r="G72" s="41"/>
      <c r="H72" s="40"/>
    </row>
    <row r="73" spans="2:8" ht="15">
      <c r="B73" s="133"/>
      <c r="C73" s="336" t="s">
        <v>231</v>
      </c>
      <c r="D73" s="336"/>
      <c r="E73" s="137">
        <v>0</v>
      </c>
      <c r="F73" s="137">
        <v>0</v>
      </c>
      <c r="G73" s="41"/>
      <c r="H73" s="40"/>
    </row>
    <row r="74" spans="2:8" ht="15">
      <c r="B74" s="139"/>
      <c r="C74" s="140"/>
      <c r="D74" s="140"/>
      <c r="E74" s="140"/>
      <c r="F74" s="140"/>
      <c r="G74" s="59"/>
      <c r="H74" s="60"/>
    </row>
    <row r="75" spans="2:8" ht="15">
      <c r="B75" s="141"/>
      <c r="C75" s="140"/>
      <c r="D75" s="142"/>
      <c r="E75" s="82"/>
      <c r="F75" s="143"/>
      <c r="G75" s="143"/>
      <c r="H75" s="143"/>
    </row>
    <row r="76" spans="2:8" ht="15">
      <c r="B76" s="29"/>
      <c r="D76" s="61"/>
      <c r="E76" s="62"/>
      <c r="F76" s="63"/>
      <c r="G76" s="63"/>
      <c r="H76" s="63"/>
    </row>
    <row r="77" spans="3:7" ht="15">
      <c r="C77" s="331" t="s">
        <v>160</v>
      </c>
      <c r="D77" s="331"/>
      <c r="E77" s="331"/>
      <c r="F77" s="331"/>
      <c r="G77" s="331"/>
    </row>
    <row r="78" spans="3:6" ht="15">
      <c r="C78" s="61"/>
      <c r="D78" s="62"/>
      <c r="E78" s="63"/>
      <c r="F78" s="63"/>
    </row>
    <row r="79" spans="3:6" ht="15">
      <c r="C79" s="61"/>
      <c r="D79" s="144"/>
      <c r="E79" s="332"/>
      <c r="F79" s="332"/>
    </row>
    <row r="80" spans="3:7" ht="15">
      <c r="C80" s="67"/>
      <c r="E80" s="67"/>
      <c r="F80" s="67"/>
      <c r="G80" s="63"/>
    </row>
    <row r="81" spans="3:7" ht="15">
      <c r="C81" s="145"/>
      <c r="E81" s="71"/>
      <c r="F81" s="71"/>
      <c r="G81" s="146"/>
    </row>
    <row r="82" spans="2:7" ht="15">
      <c r="B82" s="115"/>
      <c r="G82" s="41"/>
    </row>
  </sheetData>
  <sheetProtection/>
  <mergeCells count="58">
    <mergeCell ref="C72:D72"/>
    <mergeCell ref="C73:D73"/>
    <mergeCell ref="C77:G77"/>
    <mergeCell ref="E79:F79"/>
    <mergeCell ref="C64:D64"/>
    <mergeCell ref="C65:D65"/>
    <mergeCell ref="C66:D66"/>
    <mergeCell ref="C67:D67"/>
    <mergeCell ref="C68:D68"/>
    <mergeCell ref="C70:D70"/>
    <mergeCell ref="C55:D55"/>
    <mergeCell ref="C57:D57"/>
    <mergeCell ref="C58:D58"/>
    <mergeCell ref="C59:D59"/>
    <mergeCell ref="C60:D60"/>
    <mergeCell ref="C62:D62"/>
    <mergeCell ref="C48:D48"/>
    <mergeCell ref="C49:D49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6:D46"/>
    <mergeCell ref="C31:D31"/>
    <mergeCell ref="C33:D33"/>
    <mergeCell ref="C35:D35"/>
    <mergeCell ref="C37:D37"/>
    <mergeCell ref="C38:D38"/>
    <mergeCell ref="C39:D39"/>
    <mergeCell ref="C25:D25"/>
    <mergeCell ref="C26:D26"/>
    <mergeCell ref="C27:D27"/>
    <mergeCell ref="C28:D28"/>
    <mergeCell ref="C29:D29"/>
    <mergeCell ref="C30:D30"/>
    <mergeCell ref="C17:D17"/>
    <mergeCell ref="C18:D18"/>
    <mergeCell ref="C19:D19"/>
    <mergeCell ref="C21:D21"/>
    <mergeCell ref="C23:D23"/>
    <mergeCell ref="C24:D24"/>
    <mergeCell ref="C9:D9"/>
    <mergeCell ref="C11:D11"/>
    <mergeCell ref="C13:D13"/>
    <mergeCell ref="C14:D14"/>
    <mergeCell ref="C15:D15"/>
    <mergeCell ref="C16:D16"/>
    <mergeCell ref="D1:E1"/>
    <mergeCell ref="D2:E2"/>
    <mergeCell ref="D3:E3"/>
    <mergeCell ref="D4:E4"/>
    <mergeCell ref="D5:E5"/>
    <mergeCell ref="C7:D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A1" sqref="A1"/>
    </sheetView>
  </sheetViews>
  <sheetFormatPr defaultColWidth="0.42578125" defaultRowHeight="15"/>
  <cols>
    <col min="1" max="1" width="3.421875" style="147" customWidth="1"/>
    <col min="2" max="2" width="28.421875" style="147" customWidth="1"/>
    <col min="3" max="3" width="63.7109375" style="29" customWidth="1"/>
    <col min="4" max="4" width="18.7109375" style="165" customWidth="1"/>
    <col min="5" max="5" width="9.140625" style="29" customWidth="1"/>
    <col min="6" max="253" width="2.00390625" style="29" hidden="1" customWidth="1"/>
    <col min="254" max="255" width="0.9921875" style="29" hidden="1" customWidth="1"/>
    <col min="256" max="16384" width="0.42578125" style="29" customWidth="1"/>
  </cols>
  <sheetData>
    <row r="2" spans="2:4" ht="12">
      <c r="B2" s="313"/>
      <c r="C2" s="313"/>
      <c r="D2" s="313"/>
    </row>
    <row r="3" spans="2:4" ht="12">
      <c r="B3" s="313" t="s">
        <v>124</v>
      </c>
      <c r="C3" s="313"/>
      <c r="D3" s="313"/>
    </row>
    <row r="4" spans="2:4" ht="12">
      <c r="B4" s="313" t="s">
        <v>275</v>
      </c>
      <c r="C4" s="313"/>
      <c r="D4" s="313"/>
    </row>
    <row r="5" spans="2:4" ht="12">
      <c r="B5" s="313" t="s">
        <v>212</v>
      </c>
      <c r="C5" s="313"/>
      <c r="D5" s="313"/>
    </row>
    <row r="6" spans="2:4" ht="12">
      <c r="B6" s="313" t="s">
        <v>163</v>
      </c>
      <c r="C6" s="313"/>
      <c r="D6" s="313"/>
    </row>
    <row r="7" spans="1:4" ht="15" customHeight="1">
      <c r="A7" s="148"/>
      <c r="B7" s="340" t="s">
        <v>276</v>
      </c>
      <c r="C7" s="340"/>
      <c r="D7" s="340"/>
    </row>
    <row r="8" spans="2:4" ht="12">
      <c r="B8" s="340"/>
      <c r="C8" s="340"/>
      <c r="D8" s="340"/>
    </row>
    <row r="9" spans="2:4" ht="54" customHeight="1">
      <c r="B9" s="341"/>
      <c r="C9" s="341"/>
      <c r="D9" s="341"/>
    </row>
    <row r="10" spans="1:4" ht="15" customHeight="1">
      <c r="A10" s="149"/>
      <c r="B10" s="150" t="s">
        <v>277</v>
      </c>
      <c r="C10" s="151" t="s">
        <v>130</v>
      </c>
      <c r="D10" s="152" t="s">
        <v>278</v>
      </c>
    </row>
    <row r="11" spans="2:4" ht="12">
      <c r="B11" s="153"/>
      <c r="C11" s="154"/>
      <c r="D11" s="155"/>
    </row>
    <row r="12" spans="1:4" ht="12">
      <c r="A12" s="156"/>
      <c r="B12" s="157"/>
      <c r="C12" s="147"/>
      <c r="D12" s="158"/>
    </row>
    <row r="13" spans="1:4" ht="12">
      <c r="A13" s="156"/>
      <c r="B13" s="157"/>
      <c r="C13" s="147"/>
      <c r="D13" s="158"/>
    </row>
    <row r="14" spans="1:4" ht="30">
      <c r="A14" s="156"/>
      <c r="B14" s="157"/>
      <c r="C14" s="159" t="s">
        <v>279</v>
      </c>
      <c r="D14" s="158"/>
    </row>
    <row r="15" spans="1:4" ht="12">
      <c r="A15" s="156"/>
      <c r="B15" s="157"/>
      <c r="C15" s="147"/>
      <c r="D15" s="158"/>
    </row>
    <row r="16" spans="1:4" ht="12">
      <c r="A16" s="156"/>
      <c r="B16" s="157"/>
      <c r="C16" s="147"/>
      <c r="D16" s="158"/>
    </row>
    <row r="17" spans="1:4" ht="12.75" thickBot="1">
      <c r="A17" s="156"/>
      <c r="B17" s="157"/>
      <c r="C17" s="160"/>
      <c r="D17" s="161"/>
    </row>
    <row r="18" spans="1:4" ht="12.75" thickTop="1">
      <c r="A18" s="156"/>
      <c r="B18" s="162"/>
      <c r="C18" s="163" t="s">
        <v>219</v>
      </c>
      <c r="D18" s="164"/>
    </row>
    <row r="19" ht="12">
      <c r="A19" s="156"/>
    </row>
    <row r="20" spans="2:3" ht="12">
      <c r="B20" s="166" t="s">
        <v>160</v>
      </c>
      <c r="C20" s="61"/>
    </row>
    <row r="23" spans="2:3" ht="12">
      <c r="B23" s="166"/>
      <c r="C23" s="63"/>
    </row>
    <row r="24" spans="2:3" ht="12">
      <c r="B24" s="166"/>
      <c r="C24" s="65"/>
    </row>
    <row r="25" spans="2:3" ht="12">
      <c r="B25" s="167"/>
      <c r="C25" s="67"/>
    </row>
    <row r="26" spans="2:5" ht="12" customHeight="1">
      <c r="B26" s="67"/>
      <c r="C26" s="68"/>
      <c r="D26" s="338"/>
      <c r="E26" s="338"/>
    </row>
    <row r="27" spans="2:5" ht="12">
      <c r="B27" s="71"/>
      <c r="C27" s="72"/>
      <c r="D27" s="339"/>
      <c r="E27" s="339"/>
    </row>
    <row r="28" ht="12">
      <c r="D28" s="147"/>
    </row>
  </sheetData>
  <sheetProtection/>
  <mergeCells count="8">
    <mergeCell ref="D26:E26"/>
    <mergeCell ref="D27:E27"/>
    <mergeCell ref="B2:D2"/>
    <mergeCell ref="B3:D3"/>
    <mergeCell ref="B4:D4"/>
    <mergeCell ref="B5:D5"/>
    <mergeCell ref="B6:D6"/>
    <mergeCell ref="B7:D9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9" customHeight="1"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15">
      <c r="B2" s="76"/>
      <c r="C2" s="78"/>
      <c r="D2" s="324" t="s">
        <v>124</v>
      </c>
      <c r="E2" s="324"/>
      <c r="F2" s="324"/>
      <c r="G2" s="324"/>
      <c r="H2" s="324"/>
      <c r="I2" s="78"/>
      <c r="J2" s="78"/>
      <c r="K2" s="76"/>
      <c r="L2" s="76"/>
      <c r="M2" s="76"/>
      <c r="N2" s="76"/>
    </row>
    <row r="3" spans="2:14" ht="15">
      <c r="B3" s="76"/>
      <c r="C3" s="78"/>
      <c r="D3" s="324" t="s">
        <v>280</v>
      </c>
      <c r="E3" s="324"/>
      <c r="F3" s="324"/>
      <c r="G3" s="324"/>
      <c r="H3" s="324"/>
      <c r="I3" s="78"/>
      <c r="J3" s="78"/>
      <c r="K3" s="76"/>
      <c r="L3" s="76"/>
      <c r="M3" s="76"/>
      <c r="N3" s="76"/>
    </row>
    <row r="4" spans="2:14" ht="15">
      <c r="B4" s="76"/>
      <c r="C4" s="78"/>
      <c r="D4" s="324" t="s">
        <v>212</v>
      </c>
      <c r="E4" s="324"/>
      <c r="F4" s="324"/>
      <c r="G4" s="324"/>
      <c r="H4" s="324"/>
      <c r="I4" s="78"/>
      <c r="J4" s="78"/>
      <c r="K4" s="76"/>
      <c r="L4" s="76"/>
      <c r="M4" s="76"/>
      <c r="N4" s="76"/>
    </row>
    <row r="5" spans="2:14" ht="15">
      <c r="B5" s="79"/>
      <c r="C5" s="80"/>
      <c r="D5" s="324" t="s">
        <v>163</v>
      </c>
      <c r="E5" s="324"/>
      <c r="F5" s="324"/>
      <c r="G5" s="324"/>
      <c r="H5" s="324"/>
      <c r="I5" s="168"/>
      <c r="J5" s="81"/>
      <c r="K5" s="81"/>
      <c r="L5" s="81"/>
      <c r="M5" s="81"/>
      <c r="N5" s="81"/>
    </row>
    <row r="6" spans="2:14" ht="9.75" customHeight="1">
      <c r="B6" s="342"/>
      <c r="C6" s="342"/>
      <c r="D6" s="342"/>
      <c r="E6" s="342"/>
      <c r="F6" s="342"/>
      <c r="G6" s="342"/>
      <c r="H6" s="342"/>
      <c r="I6" s="342"/>
      <c r="J6" s="342"/>
      <c r="K6" s="76"/>
      <c r="L6" s="76"/>
      <c r="M6" s="76"/>
      <c r="N6" s="76"/>
    </row>
    <row r="7" spans="2:14" ht="15">
      <c r="B7" s="169"/>
      <c r="C7" s="343" t="s">
        <v>130</v>
      </c>
      <c r="D7" s="343"/>
      <c r="E7" s="170" t="s">
        <v>281</v>
      </c>
      <c r="F7" s="170" t="s">
        <v>282</v>
      </c>
      <c r="G7" s="171" t="s">
        <v>283</v>
      </c>
      <c r="H7" s="171" t="s">
        <v>284</v>
      </c>
      <c r="I7" s="171" t="s">
        <v>285</v>
      </c>
      <c r="J7" s="172"/>
      <c r="K7" s="173"/>
      <c r="L7" s="173"/>
      <c r="M7" s="173"/>
      <c r="N7" s="173"/>
    </row>
    <row r="8" spans="2:14" ht="15">
      <c r="B8" s="174"/>
      <c r="C8" s="344"/>
      <c r="D8" s="344"/>
      <c r="E8" s="175">
        <v>1</v>
      </c>
      <c r="F8" s="175">
        <v>2</v>
      </c>
      <c r="G8" s="176">
        <v>3</v>
      </c>
      <c r="H8" s="176" t="s">
        <v>286</v>
      </c>
      <c r="I8" s="176" t="s">
        <v>287</v>
      </c>
      <c r="J8" s="177"/>
      <c r="K8" s="173"/>
      <c r="L8" s="173"/>
      <c r="M8" s="173"/>
      <c r="N8" s="173"/>
    </row>
    <row r="9" spans="2:14" ht="6" customHeight="1">
      <c r="B9" s="345"/>
      <c r="C9" s="342"/>
      <c r="D9" s="342"/>
      <c r="E9" s="342"/>
      <c r="F9" s="342"/>
      <c r="G9" s="342"/>
      <c r="H9" s="342"/>
      <c r="I9" s="342"/>
      <c r="J9" s="346"/>
      <c r="K9" s="76"/>
      <c r="L9" s="76"/>
      <c r="M9" s="76"/>
      <c r="N9" s="76"/>
    </row>
    <row r="10" spans="2:14" ht="10.5" customHeight="1">
      <c r="B10" s="347"/>
      <c r="C10" s="348"/>
      <c r="D10" s="348"/>
      <c r="E10" s="348"/>
      <c r="F10" s="348"/>
      <c r="G10" s="348"/>
      <c r="H10" s="348"/>
      <c r="I10" s="348"/>
      <c r="J10" s="349"/>
      <c r="K10" s="76"/>
      <c r="L10" s="76"/>
      <c r="M10" s="76"/>
      <c r="N10" s="76"/>
    </row>
    <row r="11" spans="2:14" ht="15">
      <c r="B11" s="97"/>
      <c r="C11" s="350" t="s">
        <v>239</v>
      </c>
      <c r="D11" s="350"/>
      <c r="E11" s="178"/>
      <c r="F11" s="178"/>
      <c r="G11" s="178"/>
      <c r="H11" s="178"/>
      <c r="I11" s="178"/>
      <c r="J11" s="179"/>
      <c r="K11" s="76"/>
      <c r="L11" s="76"/>
      <c r="M11" s="76"/>
      <c r="N11" s="76"/>
    </row>
    <row r="12" spans="2:14" ht="15">
      <c r="B12" s="97"/>
      <c r="C12" s="180"/>
      <c r="D12" s="180"/>
      <c r="E12" s="178"/>
      <c r="F12" s="178"/>
      <c r="G12" s="178"/>
      <c r="H12" s="178"/>
      <c r="I12" s="178"/>
      <c r="J12" s="179"/>
      <c r="K12" s="76"/>
      <c r="L12" s="76"/>
      <c r="M12" s="76"/>
      <c r="N12" s="76"/>
    </row>
    <row r="13" spans="2:14" ht="15">
      <c r="B13" s="181"/>
      <c r="C13" s="351" t="s">
        <v>5</v>
      </c>
      <c r="D13" s="351"/>
      <c r="E13" s="182">
        <f>SUM(E15:E21)</f>
        <v>527894677.76</v>
      </c>
      <c r="F13" s="182">
        <f>SUM(F15:F21)</f>
        <v>3581252389.7499995</v>
      </c>
      <c r="G13" s="182">
        <f>SUM(G15:G21)</f>
        <v>3434436847.29</v>
      </c>
      <c r="H13" s="182">
        <f>SUM(H15:H21)</f>
        <v>674710220.22</v>
      </c>
      <c r="I13" s="182">
        <f>SUM(I15:I21)</f>
        <v>146815542.46000007</v>
      </c>
      <c r="J13" s="183"/>
      <c r="K13" s="76"/>
      <c r="L13" s="76"/>
      <c r="M13" s="76"/>
      <c r="N13" s="76"/>
    </row>
    <row r="14" spans="2:15" ht="15">
      <c r="B14" s="88"/>
      <c r="C14" s="77"/>
      <c r="D14" s="77"/>
      <c r="E14" s="184"/>
      <c r="F14" s="184"/>
      <c r="G14" s="184"/>
      <c r="H14" s="184"/>
      <c r="I14" s="184"/>
      <c r="J14" s="185"/>
      <c r="K14" s="76"/>
      <c r="L14" s="76"/>
      <c r="M14" s="76"/>
      <c r="N14" s="76"/>
      <c r="O14" s="76"/>
    </row>
    <row r="15" spans="2:15" ht="15">
      <c r="B15" s="88"/>
      <c r="C15" s="352" t="s">
        <v>240</v>
      </c>
      <c r="D15" s="352"/>
      <c r="E15" s="186">
        <v>282697807.07</v>
      </c>
      <c r="F15" s="186">
        <v>2332079878.27</v>
      </c>
      <c r="G15" s="186">
        <v>2192384528.23</v>
      </c>
      <c r="H15" s="187">
        <f>E15+F15-G15</f>
        <v>422393157.11000013</v>
      </c>
      <c r="I15" s="187">
        <f>H15-E15</f>
        <v>139695350.04000014</v>
      </c>
      <c r="J15" s="185"/>
      <c r="K15" s="76"/>
      <c r="L15" s="76"/>
      <c r="M15" s="76"/>
      <c r="N15" s="76"/>
      <c r="O15" s="76"/>
    </row>
    <row r="16" spans="2:15" ht="15">
      <c r="B16" s="88"/>
      <c r="C16" s="352" t="s">
        <v>241</v>
      </c>
      <c r="D16" s="352"/>
      <c r="E16" s="186">
        <v>242679316.31</v>
      </c>
      <c r="F16" s="186">
        <v>1225596815.76</v>
      </c>
      <c r="G16" s="186">
        <v>1225663071.5</v>
      </c>
      <c r="H16" s="187">
        <f aca="true" t="shared" si="0" ref="H16:H21">E16+F16-G16</f>
        <v>242613060.56999993</v>
      </c>
      <c r="I16" s="187">
        <f aca="true" t="shared" si="1" ref="I16:I21">H16-E16</f>
        <v>-66255.74000006914</v>
      </c>
      <c r="J16" s="185"/>
      <c r="K16" s="76"/>
      <c r="L16" s="76"/>
      <c r="M16" s="76"/>
      <c r="N16" s="76"/>
      <c r="O16" s="76"/>
    </row>
    <row r="17" spans="2:15" ht="15">
      <c r="B17" s="88"/>
      <c r="C17" s="352" t="s">
        <v>242</v>
      </c>
      <c r="D17" s="352"/>
      <c r="E17" s="186">
        <v>2517554.38</v>
      </c>
      <c r="F17" s="186">
        <v>23575695.72</v>
      </c>
      <c r="G17" s="186">
        <v>16389247.56</v>
      </c>
      <c r="H17" s="187">
        <f t="shared" si="0"/>
        <v>9704002.539999997</v>
      </c>
      <c r="I17" s="187">
        <f t="shared" si="1"/>
        <v>7186448.159999997</v>
      </c>
      <c r="J17" s="185"/>
      <c r="K17" s="76"/>
      <c r="L17" s="76"/>
      <c r="M17" s="76"/>
      <c r="N17" s="76"/>
      <c r="O17" s="76"/>
    </row>
    <row r="18" spans="2:15" ht="15">
      <c r="B18" s="88"/>
      <c r="C18" s="352" t="s">
        <v>243</v>
      </c>
      <c r="D18" s="352"/>
      <c r="E18" s="186">
        <v>0</v>
      </c>
      <c r="F18" s="186">
        <v>0</v>
      </c>
      <c r="G18" s="186">
        <v>0</v>
      </c>
      <c r="H18" s="187">
        <f t="shared" si="0"/>
        <v>0</v>
      </c>
      <c r="I18" s="187">
        <f t="shared" si="1"/>
        <v>0</v>
      </c>
      <c r="J18" s="185"/>
      <c r="K18" s="76"/>
      <c r="L18" s="76"/>
      <c r="M18" s="76"/>
      <c r="N18" s="76"/>
      <c r="O18" s="76" t="s">
        <v>214</v>
      </c>
    </row>
    <row r="19" spans="2:15" ht="15">
      <c r="B19" s="88"/>
      <c r="C19" s="352" t="s">
        <v>244</v>
      </c>
      <c r="D19" s="352"/>
      <c r="E19" s="186">
        <v>0</v>
      </c>
      <c r="F19" s="186">
        <v>0</v>
      </c>
      <c r="G19" s="186">
        <v>0</v>
      </c>
      <c r="H19" s="187">
        <f t="shared" si="0"/>
        <v>0</v>
      </c>
      <c r="I19" s="187">
        <f t="shared" si="1"/>
        <v>0</v>
      </c>
      <c r="J19" s="185"/>
      <c r="K19" s="76"/>
      <c r="L19" s="76"/>
      <c r="M19" s="76"/>
      <c r="N19" s="76"/>
      <c r="O19" s="76"/>
    </row>
    <row r="20" spans="2:15" ht="15">
      <c r="B20" s="88"/>
      <c r="C20" s="352" t="s">
        <v>245</v>
      </c>
      <c r="D20" s="352"/>
      <c r="E20" s="186">
        <v>0</v>
      </c>
      <c r="F20" s="186">
        <v>0</v>
      </c>
      <c r="G20" s="186">
        <v>0</v>
      </c>
      <c r="H20" s="187">
        <f t="shared" si="0"/>
        <v>0</v>
      </c>
      <c r="I20" s="187">
        <f t="shared" si="1"/>
        <v>0</v>
      </c>
      <c r="J20" s="185"/>
      <c r="K20" s="76"/>
      <c r="L20" s="76"/>
      <c r="M20" s="76" t="s">
        <v>214</v>
      </c>
      <c r="N20" s="76"/>
      <c r="O20" s="76"/>
    </row>
    <row r="21" spans="2:10" ht="15">
      <c r="B21" s="88"/>
      <c r="C21" s="352" t="s">
        <v>246</v>
      </c>
      <c r="D21" s="352"/>
      <c r="E21" s="186">
        <v>0</v>
      </c>
      <c r="F21" s="186">
        <v>0</v>
      </c>
      <c r="G21" s="186">
        <v>0</v>
      </c>
      <c r="H21" s="187">
        <f t="shared" si="0"/>
        <v>0</v>
      </c>
      <c r="I21" s="187">
        <f t="shared" si="1"/>
        <v>0</v>
      </c>
      <c r="J21" s="185"/>
    </row>
    <row r="22" spans="2:10" ht="15">
      <c r="B22" s="88"/>
      <c r="C22" s="188"/>
      <c r="D22" s="188"/>
      <c r="E22" s="189"/>
      <c r="F22" s="189"/>
      <c r="G22" s="189"/>
      <c r="H22" s="189"/>
      <c r="I22" s="189"/>
      <c r="J22" s="185"/>
    </row>
    <row r="23" spans="2:10" ht="15">
      <c r="B23" s="181"/>
      <c r="C23" s="351" t="s">
        <v>83</v>
      </c>
      <c r="D23" s="351"/>
      <c r="E23" s="182">
        <f>SUM(E25:E33)</f>
        <v>5682718207.7</v>
      </c>
      <c r="F23" s="182">
        <f>SUM(F25:F33)</f>
        <v>55406408.62</v>
      </c>
      <c r="G23" s="182">
        <f>SUM(G25:G33)</f>
        <v>178968095.75</v>
      </c>
      <c r="H23" s="182">
        <f>SUM(H25:H33)</f>
        <v>5559156520.570001</v>
      </c>
      <c r="I23" s="182">
        <f>SUM(I25:I33)</f>
        <v>-123561687.1299996</v>
      </c>
      <c r="J23" s="183"/>
    </row>
    <row r="24" spans="2:10" ht="15">
      <c r="B24" s="88"/>
      <c r="C24" s="77"/>
      <c r="D24" s="188"/>
      <c r="E24" s="184"/>
      <c r="F24" s="184"/>
      <c r="G24" s="184"/>
      <c r="H24" s="184"/>
      <c r="I24" s="184"/>
      <c r="J24" s="185"/>
    </row>
    <row r="25" spans="2:10" ht="15">
      <c r="B25" s="88"/>
      <c r="C25" s="352" t="s">
        <v>247</v>
      </c>
      <c r="D25" s="352"/>
      <c r="E25" s="186">
        <v>0</v>
      </c>
      <c r="F25" s="186">
        <v>0</v>
      </c>
      <c r="G25" s="186">
        <v>0</v>
      </c>
      <c r="H25" s="187">
        <f>E25+F25-G25</f>
        <v>0</v>
      </c>
      <c r="I25" s="187">
        <f>H25-E25</f>
        <v>0</v>
      </c>
      <c r="J25" s="185"/>
    </row>
    <row r="26" spans="2:10" ht="15">
      <c r="B26" s="88"/>
      <c r="C26" s="352" t="s">
        <v>248</v>
      </c>
      <c r="D26" s="352"/>
      <c r="E26" s="186">
        <v>277204.67</v>
      </c>
      <c r="F26" s="186">
        <v>160000</v>
      </c>
      <c r="G26" s="186">
        <v>175500</v>
      </c>
      <c r="H26" s="187">
        <f aca="true" t="shared" si="2" ref="H26:H33">E26+F26-G26</f>
        <v>261704.66999999998</v>
      </c>
      <c r="I26" s="187">
        <f aca="true" t="shared" si="3" ref="I26:I32">H26-E26</f>
        <v>-15500</v>
      </c>
      <c r="J26" s="185"/>
    </row>
    <row r="27" spans="2:10" ht="15">
      <c r="B27" s="88"/>
      <c r="C27" s="352" t="s">
        <v>195</v>
      </c>
      <c r="D27" s="352"/>
      <c r="E27" s="186">
        <v>5318120871.62</v>
      </c>
      <c r="F27" s="186">
        <v>50009954.81</v>
      </c>
      <c r="G27" s="186">
        <v>178792595.75</v>
      </c>
      <c r="H27" s="187">
        <f t="shared" si="2"/>
        <v>5189338230.68</v>
      </c>
      <c r="I27" s="187">
        <f t="shared" si="3"/>
        <v>-128782640.93999958</v>
      </c>
      <c r="J27" s="185"/>
    </row>
    <row r="28" spans="2:10" ht="15">
      <c r="B28" s="88"/>
      <c r="C28" s="352" t="s">
        <v>288</v>
      </c>
      <c r="D28" s="352"/>
      <c r="E28" s="186">
        <v>326295461.05</v>
      </c>
      <c r="F28" s="186">
        <v>4922502.33</v>
      </c>
      <c r="G28" s="186">
        <v>0</v>
      </c>
      <c r="H28" s="187">
        <f t="shared" si="2"/>
        <v>331217963.38</v>
      </c>
      <c r="I28" s="187">
        <f t="shared" si="3"/>
        <v>4922502.329999983</v>
      </c>
      <c r="J28" s="185"/>
    </row>
    <row r="29" spans="2:10" ht="15">
      <c r="B29" s="88"/>
      <c r="C29" s="352" t="s">
        <v>249</v>
      </c>
      <c r="D29" s="352"/>
      <c r="E29" s="186">
        <v>9899718.16</v>
      </c>
      <c r="F29" s="186">
        <v>313951.48</v>
      </c>
      <c r="G29" s="186">
        <v>0</v>
      </c>
      <c r="H29" s="187">
        <f t="shared" si="2"/>
        <v>10213669.64</v>
      </c>
      <c r="I29" s="187">
        <f t="shared" si="3"/>
        <v>313951.48000000045</v>
      </c>
      <c r="J29" s="185"/>
    </row>
    <row r="30" spans="2:10" ht="15">
      <c r="B30" s="88"/>
      <c r="C30" s="352" t="s">
        <v>250</v>
      </c>
      <c r="D30" s="352"/>
      <c r="E30" s="186">
        <v>0</v>
      </c>
      <c r="F30" s="186">
        <v>0</v>
      </c>
      <c r="G30" s="186">
        <v>0</v>
      </c>
      <c r="H30" s="187">
        <f t="shared" si="2"/>
        <v>0</v>
      </c>
      <c r="I30" s="187">
        <f t="shared" si="3"/>
        <v>0</v>
      </c>
      <c r="J30" s="185"/>
    </row>
    <row r="31" spans="2:10" ht="15">
      <c r="B31" s="88"/>
      <c r="C31" s="352" t="s">
        <v>251</v>
      </c>
      <c r="D31" s="352"/>
      <c r="E31" s="186">
        <v>28124952.2</v>
      </c>
      <c r="F31" s="186">
        <v>0</v>
      </c>
      <c r="G31" s="186">
        <v>0</v>
      </c>
      <c r="H31" s="187">
        <f t="shared" si="2"/>
        <v>28124952.2</v>
      </c>
      <c r="I31" s="187">
        <f t="shared" si="3"/>
        <v>0</v>
      </c>
      <c r="J31" s="185"/>
    </row>
    <row r="32" spans="2:10" ht="15">
      <c r="B32" s="88"/>
      <c r="C32" s="352" t="s">
        <v>252</v>
      </c>
      <c r="D32" s="352"/>
      <c r="E32" s="186">
        <v>0</v>
      </c>
      <c r="F32" s="186">
        <v>0</v>
      </c>
      <c r="G32" s="186">
        <v>0</v>
      </c>
      <c r="H32" s="187">
        <f t="shared" si="2"/>
        <v>0</v>
      </c>
      <c r="I32" s="187">
        <f t="shared" si="3"/>
        <v>0</v>
      </c>
      <c r="J32" s="185"/>
    </row>
    <row r="33" spans="2:10" ht="15">
      <c r="B33" s="88"/>
      <c r="C33" s="352" t="s">
        <v>253</v>
      </c>
      <c r="D33" s="352"/>
      <c r="E33" s="186">
        <v>0</v>
      </c>
      <c r="F33" s="186">
        <v>0</v>
      </c>
      <c r="G33" s="186">
        <v>0</v>
      </c>
      <c r="H33" s="187">
        <f t="shared" si="2"/>
        <v>0</v>
      </c>
      <c r="I33" s="187">
        <f>H33-E33</f>
        <v>0</v>
      </c>
      <c r="J33" s="185"/>
    </row>
    <row r="34" spans="2:10" ht="15">
      <c r="B34" s="88"/>
      <c r="C34" s="188"/>
      <c r="D34" s="188"/>
      <c r="E34" s="189"/>
      <c r="F34" s="184"/>
      <c r="G34" s="184"/>
      <c r="H34" s="184"/>
      <c r="I34" s="184"/>
      <c r="J34" s="185"/>
    </row>
    <row r="35" spans="2:10" ht="15">
      <c r="B35" s="97"/>
      <c r="C35" s="350" t="s">
        <v>289</v>
      </c>
      <c r="D35" s="350"/>
      <c r="E35" s="182">
        <f>E13+E23</f>
        <v>6210612885.46</v>
      </c>
      <c r="F35" s="182">
        <f>F13+F23</f>
        <v>3636658798.3699994</v>
      </c>
      <c r="G35" s="182">
        <f>G13+G23</f>
        <v>3613404943.04</v>
      </c>
      <c r="H35" s="182">
        <f>H13+H23</f>
        <v>6233866740.790001</v>
      </c>
      <c r="I35" s="182">
        <f>I13+I23</f>
        <v>23253855.330000475</v>
      </c>
      <c r="J35" s="179"/>
    </row>
    <row r="36" spans="2:10" ht="15">
      <c r="B36" s="355"/>
      <c r="C36" s="356"/>
      <c r="D36" s="356"/>
      <c r="E36" s="356"/>
      <c r="F36" s="356"/>
      <c r="G36" s="356"/>
      <c r="H36" s="356"/>
      <c r="I36" s="356"/>
      <c r="J36" s="357"/>
    </row>
    <row r="37" spans="2:10" ht="15">
      <c r="B37" s="76"/>
      <c r="C37" s="190"/>
      <c r="D37" s="191"/>
      <c r="F37" s="76"/>
      <c r="G37" s="76"/>
      <c r="H37" s="76"/>
      <c r="I37" s="76"/>
      <c r="J37" s="76"/>
    </row>
    <row r="38" spans="2:18" ht="15">
      <c r="B38" s="76"/>
      <c r="C38" s="358" t="s">
        <v>160</v>
      </c>
      <c r="D38" s="358"/>
      <c r="E38" s="358"/>
      <c r="F38" s="358"/>
      <c r="G38" s="358"/>
      <c r="H38" s="358"/>
      <c r="I38" s="358"/>
      <c r="J38" s="116"/>
      <c r="K38" s="116"/>
      <c r="L38" s="76"/>
      <c r="M38" s="76"/>
      <c r="N38" s="76"/>
      <c r="O38" s="76"/>
      <c r="P38" s="76"/>
      <c r="Q38" s="76"/>
      <c r="R38" s="76"/>
    </row>
    <row r="39" spans="2:18" ht="15">
      <c r="B39" s="76"/>
      <c r="C39" s="116"/>
      <c r="D39" s="117"/>
      <c r="E39" s="118"/>
      <c r="F39" s="118"/>
      <c r="G39" s="76"/>
      <c r="H39" s="119"/>
      <c r="I39" s="117"/>
      <c r="J39" s="118"/>
      <c r="K39" s="118"/>
      <c r="L39" s="76"/>
      <c r="M39" s="76"/>
      <c r="N39" s="76"/>
      <c r="O39" s="76"/>
      <c r="P39" s="76"/>
      <c r="Q39" s="76"/>
      <c r="R39" s="76"/>
    </row>
    <row r="40" spans="2:18" ht="15">
      <c r="B40" s="76"/>
      <c r="C40" s="353"/>
      <c r="D40" s="353"/>
      <c r="E40" s="118"/>
      <c r="F40" s="354"/>
      <c r="G40" s="354"/>
      <c r="H40" s="354"/>
      <c r="I40" s="354"/>
      <c r="J40" s="118"/>
      <c r="K40" s="118"/>
      <c r="L40" s="76"/>
      <c r="M40" s="76"/>
      <c r="N40" s="76"/>
      <c r="O40" s="76"/>
      <c r="P40" s="76"/>
      <c r="Q40" s="76"/>
      <c r="R40" s="76"/>
    </row>
    <row r="41" spans="2:18" ht="15" customHeight="1">
      <c r="B41" s="76"/>
      <c r="C41" s="121"/>
      <c r="D41" s="121"/>
      <c r="E41" s="76"/>
      <c r="F41" s="121"/>
      <c r="G41" s="121"/>
      <c r="H41" s="121"/>
      <c r="I41" s="121"/>
      <c r="J41" s="91"/>
      <c r="K41" s="76"/>
      <c r="Q41" s="76"/>
      <c r="R41" s="76"/>
    </row>
    <row r="42" spans="2:18" ht="15" customHeight="1">
      <c r="B42" s="76"/>
      <c r="C42" s="123"/>
      <c r="D42" s="123"/>
      <c r="E42" s="192"/>
      <c r="F42" s="123"/>
      <c r="G42" s="123"/>
      <c r="H42" s="123"/>
      <c r="I42" s="123"/>
      <c r="J42" s="91"/>
      <c r="K42" s="76"/>
      <c r="Q42" s="76"/>
      <c r="R42" s="76"/>
    </row>
    <row r="43" spans="3:8" ht="30" customHeight="1">
      <c r="C43" s="76"/>
      <c r="D43" s="76"/>
      <c r="E43" s="193"/>
      <c r="F43" s="76"/>
      <c r="G43" s="76"/>
      <c r="H43" s="76"/>
    </row>
    <row r="44" spans="3:8" ht="15" hidden="1">
      <c r="C44" s="76"/>
      <c r="D44" s="76"/>
      <c r="E44" s="193"/>
      <c r="F44" s="76"/>
      <c r="G44" s="76"/>
      <c r="H44" s="76"/>
    </row>
    <row r="45" ht="15"/>
    <row r="46" ht="15"/>
    <row r="47" ht="15"/>
  </sheetData>
  <sheetProtection/>
  <mergeCells count="32">
    <mergeCell ref="C40:D40"/>
    <mergeCell ref="F40:I40"/>
    <mergeCell ref="C31:D31"/>
    <mergeCell ref="C32:D32"/>
    <mergeCell ref="C33:D33"/>
    <mergeCell ref="C35:D35"/>
    <mergeCell ref="B36:J36"/>
    <mergeCell ref="C38:I38"/>
    <mergeCell ref="C25:D25"/>
    <mergeCell ref="C26:D26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23:D23"/>
    <mergeCell ref="B9:J9"/>
    <mergeCell ref="B10:J10"/>
    <mergeCell ref="C11:D11"/>
    <mergeCell ref="C13:D13"/>
    <mergeCell ref="C15:D15"/>
    <mergeCell ref="C16:D16"/>
    <mergeCell ref="D2:H2"/>
    <mergeCell ref="D3:H3"/>
    <mergeCell ref="D4:H4"/>
    <mergeCell ref="D5:H5"/>
    <mergeCell ref="B6:J6"/>
    <mergeCell ref="C7:D8"/>
  </mergeCells>
  <printOptions horizont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94" customWidth="1"/>
    <col min="2" max="2" width="43.00390625" style="194" customWidth="1"/>
    <col min="3" max="3" width="14.421875" style="194" customWidth="1"/>
    <col min="4" max="4" width="13.28125" style="194" customWidth="1"/>
    <col min="5" max="5" width="15.00390625" style="194" customWidth="1"/>
    <col min="6" max="6" width="16.57421875" style="194" customWidth="1"/>
    <col min="7" max="7" width="13.421875" style="194" customWidth="1"/>
    <col min="8" max="8" width="14.00390625" style="194" customWidth="1"/>
    <col min="9" max="9" width="15.00390625" style="194" customWidth="1"/>
    <col min="10" max="11" width="11.421875" style="194" customWidth="1"/>
    <col min="12" max="12" width="15.00390625" style="195" customWidth="1"/>
    <col min="13" max="13" width="13.8515625" style="194" bestFit="1" customWidth="1"/>
    <col min="14" max="16384" width="11.421875" style="194" customWidth="1"/>
  </cols>
  <sheetData>
    <row r="1" ht="13.5" thickBot="1"/>
    <row r="2" spans="2:9" ht="12.75">
      <c r="B2" s="359" t="s">
        <v>120</v>
      </c>
      <c r="C2" s="360"/>
      <c r="D2" s="360"/>
      <c r="E2" s="360"/>
      <c r="F2" s="360"/>
      <c r="G2" s="360"/>
      <c r="H2" s="360"/>
      <c r="I2" s="361"/>
    </row>
    <row r="3" spans="2:9" ht="12.75">
      <c r="B3" s="362" t="s">
        <v>290</v>
      </c>
      <c r="C3" s="363"/>
      <c r="D3" s="363"/>
      <c r="E3" s="363"/>
      <c r="F3" s="363"/>
      <c r="G3" s="363"/>
      <c r="H3" s="363"/>
      <c r="I3" s="364"/>
    </row>
    <row r="4" spans="2:9" ht="12.75">
      <c r="B4" s="362" t="s">
        <v>291</v>
      </c>
      <c r="C4" s="363"/>
      <c r="D4" s="363"/>
      <c r="E4" s="363"/>
      <c r="F4" s="363"/>
      <c r="G4" s="363"/>
      <c r="H4" s="363"/>
      <c r="I4" s="364"/>
    </row>
    <row r="5" spans="2:9" ht="13.5" thickBot="1">
      <c r="B5" s="365" t="s">
        <v>1</v>
      </c>
      <c r="C5" s="366"/>
      <c r="D5" s="366"/>
      <c r="E5" s="366"/>
      <c r="F5" s="366"/>
      <c r="G5" s="366"/>
      <c r="H5" s="366"/>
      <c r="I5" s="367"/>
    </row>
    <row r="6" spans="2:9" ht="76.5">
      <c r="B6" s="196" t="s">
        <v>292</v>
      </c>
      <c r="C6" s="196" t="s">
        <v>293</v>
      </c>
      <c r="D6" s="196" t="s">
        <v>294</v>
      </c>
      <c r="E6" s="196" t="s">
        <v>295</v>
      </c>
      <c r="F6" s="196" t="s">
        <v>296</v>
      </c>
      <c r="G6" s="196" t="s">
        <v>297</v>
      </c>
      <c r="H6" s="196" t="s">
        <v>298</v>
      </c>
      <c r="I6" s="196" t="s">
        <v>299</v>
      </c>
    </row>
    <row r="7" spans="2:9" ht="13.5" thickBot="1">
      <c r="B7" s="197" t="s">
        <v>300</v>
      </c>
      <c r="C7" s="197" t="s">
        <v>301</v>
      </c>
      <c r="D7" s="197" t="s">
        <v>302</v>
      </c>
      <c r="E7" s="197" t="s">
        <v>303</v>
      </c>
      <c r="F7" s="197" t="s">
        <v>304</v>
      </c>
      <c r="G7" s="197" t="s">
        <v>305</v>
      </c>
      <c r="H7" s="197" t="s">
        <v>306</v>
      </c>
      <c r="I7" s="197" t="s">
        <v>307</v>
      </c>
    </row>
    <row r="8" spans="2:14" ht="12.75">
      <c r="B8" s="198" t="s">
        <v>308</v>
      </c>
      <c r="C8" s="199">
        <f aca="true" t="shared" si="0" ref="C8:I8">C9+C13</f>
        <v>510184204.45</v>
      </c>
      <c r="D8" s="199">
        <f t="shared" si="0"/>
        <v>0</v>
      </c>
      <c r="E8" s="199">
        <f t="shared" si="0"/>
        <v>117075841.53</v>
      </c>
      <c r="F8" s="199">
        <f t="shared" si="0"/>
        <v>0</v>
      </c>
      <c r="G8" s="199">
        <f t="shared" si="0"/>
        <v>393108362.92</v>
      </c>
      <c r="H8" s="199">
        <f t="shared" si="0"/>
        <v>27911235.059999995</v>
      </c>
      <c r="I8" s="199">
        <f t="shared" si="0"/>
        <v>0</v>
      </c>
      <c r="M8" s="200"/>
      <c r="N8" s="200"/>
    </row>
    <row r="9" spans="2:9" ht="12.75">
      <c r="B9" s="198" t="s">
        <v>309</v>
      </c>
      <c r="C9" s="199">
        <f aca="true" t="shared" si="1" ref="C9:I9">SUM(C10:C12)</f>
        <v>111500000</v>
      </c>
      <c r="D9" s="199">
        <f t="shared" si="1"/>
        <v>0</v>
      </c>
      <c r="E9" s="199">
        <f t="shared" si="1"/>
        <v>111500000</v>
      </c>
      <c r="F9" s="199">
        <f t="shared" si="1"/>
        <v>0</v>
      </c>
      <c r="G9" s="199">
        <f t="shared" si="1"/>
        <v>0</v>
      </c>
      <c r="H9" s="199">
        <f t="shared" si="1"/>
        <v>1951365.83</v>
      </c>
      <c r="I9" s="199">
        <f t="shared" si="1"/>
        <v>0</v>
      </c>
    </row>
    <row r="10" spans="2:9" ht="12.75">
      <c r="B10" s="201" t="s">
        <v>310</v>
      </c>
      <c r="C10" s="199">
        <v>111500000</v>
      </c>
      <c r="D10" s="199">
        <v>0</v>
      </c>
      <c r="E10" s="199">
        <v>111500000</v>
      </c>
      <c r="F10" s="199"/>
      <c r="G10" s="202">
        <v>0</v>
      </c>
      <c r="H10" s="202">
        <v>1951365.83</v>
      </c>
      <c r="I10" s="199">
        <v>0</v>
      </c>
    </row>
    <row r="11" spans="2:9" ht="12.75">
      <c r="B11" s="201" t="s">
        <v>311</v>
      </c>
      <c r="C11" s="202">
        <v>0</v>
      </c>
      <c r="D11" s="202">
        <v>0</v>
      </c>
      <c r="E11" s="202">
        <v>0</v>
      </c>
      <c r="F11" s="202"/>
      <c r="G11" s="202">
        <v>0</v>
      </c>
      <c r="H11" s="202">
        <v>0</v>
      </c>
      <c r="I11" s="202">
        <v>0</v>
      </c>
    </row>
    <row r="12" spans="2:9" ht="12.75">
      <c r="B12" s="201" t="s">
        <v>312</v>
      </c>
      <c r="C12" s="202">
        <v>0</v>
      </c>
      <c r="D12" s="202">
        <v>0</v>
      </c>
      <c r="E12" s="202">
        <v>0</v>
      </c>
      <c r="F12" s="202"/>
      <c r="G12" s="202">
        <v>0</v>
      </c>
      <c r="H12" s="202">
        <v>0</v>
      </c>
      <c r="I12" s="202">
        <v>0</v>
      </c>
    </row>
    <row r="13" spans="2:9" ht="12.75">
      <c r="B13" s="198" t="s">
        <v>313</v>
      </c>
      <c r="C13" s="199">
        <f aca="true" t="shared" si="2" ref="C13:I13">SUM(C14:C16)</f>
        <v>398684204.45</v>
      </c>
      <c r="D13" s="199">
        <f t="shared" si="2"/>
        <v>0</v>
      </c>
      <c r="E13" s="199">
        <f t="shared" si="2"/>
        <v>5575841.53</v>
      </c>
      <c r="F13" s="199">
        <f t="shared" si="2"/>
        <v>0</v>
      </c>
      <c r="G13" s="199">
        <f t="shared" si="2"/>
        <v>393108362.92</v>
      </c>
      <c r="H13" s="199">
        <f t="shared" si="2"/>
        <v>25959869.229999997</v>
      </c>
      <c r="I13" s="199">
        <f t="shared" si="2"/>
        <v>0</v>
      </c>
    </row>
    <row r="14" spans="2:9" ht="12.75">
      <c r="B14" s="201" t="s">
        <v>314</v>
      </c>
      <c r="C14" s="199">
        <v>398684204.45</v>
      </c>
      <c r="D14" s="199">
        <v>0</v>
      </c>
      <c r="E14" s="199">
        <v>5575841.53</v>
      </c>
      <c r="F14" s="199"/>
      <c r="G14" s="202">
        <v>393108362.92</v>
      </c>
      <c r="H14" s="202">
        <v>25959869.229999997</v>
      </c>
      <c r="I14" s="199">
        <v>0</v>
      </c>
    </row>
    <row r="15" spans="2:9" ht="12.75">
      <c r="B15" s="201" t="s">
        <v>315</v>
      </c>
      <c r="C15" s="202">
        <v>0</v>
      </c>
      <c r="D15" s="202">
        <v>0</v>
      </c>
      <c r="E15" s="202">
        <v>0</v>
      </c>
      <c r="F15" s="202"/>
      <c r="G15" s="202">
        <v>0</v>
      </c>
      <c r="H15" s="202">
        <v>0</v>
      </c>
      <c r="I15" s="202">
        <v>0</v>
      </c>
    </row>
    <row r="16" spans="2:9" ht="12.75">
      <c r="B16" s="201" t="s">
        <v>316</v>
      </c>
      <c r="C16" s="202">
        <v>0</v>
      </c>
      <c r="D16" s="202">
        <v>0</v>
      </c>
      <c r="E16" s="202">
        <v>0</v>
      </c>
      <c r="F16" s="202"/>
      <c r="G16" s="202">
        <v>0</v>
      </c>
      <c r="H16" s="202">
        <v>0</v>
      </c>
      <c r="I16" s="202">
        <v>0</v>
      </c>
    </row>
    <row r="17" spans="2:9" ht="12.75">
      <c r="B17" s="198" t="s">
        <v>317</v>
      </c>
      <c r="C17" s="199">
        <v>501275911.12</v>
      </c>
      <c r="D17" s="203"/>
      <c r="E17" s="203"/>
      <c r="F17" s="203"/>
      <c r="G17" s="202">
        <v>444768126.81</v>
      </c>
      <c r="H17" s="203"/>
      <c r="I17" s="203"/>
    </row>
    <row r="18" spans="2:9" ht="12.75">
      <c r="B18" s="204"/>
      <c r="C18" s="202"/>
      <c r="D18" s="202"/>
      <c r="E18" s="202"/>
      <c r="F18" s="202"/>
      <c r="G18" s="202"/>
      <c r="H18" s="202"/>
      <c r="I18" s="202"/>
    </row>
    <row r="19" spans="2:9" ht="25.5">
      <c r="B19" s="205" t="s">
        <v>318</v>
      </c>
      <c r="C19" s="199">
        <f>C8+C17</f>
        <v>1011460115.5699999</v>
      </c>
      <c r="D19" s="199">
        <f aca="true" t="shared" si="3" ref="D19:I19">D8+D17</f>
        <v>0</v>
      </c>
      <c r="E19" s="199">
        <f t="shared" si="3"/>
        <v>117075841.53</v>
      </c>
      <c r="F19" s="199">
        <f t="shared" si="3"/>
        <v>0</v>
      </c>
      <c r="G19" s="199">
        <f t="shared" si="3"/>
        <v>837876489.73</v>
      </c>
      <c r="H19" s="199">
        <f t="shared" si="3"/>
        <v>27911235.059999995</v>
      </c>
      <c r="I19" s="199">
        <f t="shared" si="3"/>
        <v>0</v>
      </c>
    </row>
    <row r="20" spans="2:9" ht="12.75">
      <c r="B20" s="198"/>
      <c r="C20" s="199"/>
      <c r="D20" s="199"/>
      <c r="E20" s="199"/>
      <c r="F20" s="199"/>
      <c r="G20" s="199"/>
      <c r="H20" s="199"/>
      <c r="I20" s="199"/>
    </row>
    <row r="21" spans="2:9" ht="12.75">
      <c r="B21" s="198" t="s">
        <v>319</v>
      </c>
      <c r="C21" s="199">
        <f aca="true" t="shared" si="4" ref="C21:I21">SUM(C22:C24)</f>
        <v>0</v>
      </c>
      <c r="D21" s="199">
        <f t="shared" si="4"/>
        <v>0</v>
      </c>
      <c r="E21" s="199">
        <f t="shared" si="4"/>
        <v>0</v>
      </c>
      <c r="F21" s="199">
        <f t="shared" si="4"/>
        <v>0</v>
      </c>
      <c r="G21" s="199">
        <f t="shared" si="4"/>
        <v>0</v>
      </c>
      <c r="H21" s="199">
        <f t="shared" si="4"/>
        <v>0</v>
      </c>
      <c r="I21" s="199">
        <f t="shared" si="4"/>
        <v>0</v>
      </c>
    </row>
    <row r="22" spans="2:9" ht="12.75">
      <c r="B22" s="204" t="s">
        <v>320</v>
      </c>
      <c r="C22" s="202"/>
      <c r="D22" s="202"/>
      <c r="E22" s="202"/>
      <c r="F22" s="202"/>
      <c r="G22" s="202">
        <f>C22+D22-E22+F22</f>
        <v>0</v>
      </c>
      <c r="H22" s="202"/>
      <c r="I22" s="202"/>
    </row>
    <row r="23" spans="2:9" ht="12.75">
      <c r="B23" s="204" t="s">
        <v>321</v>
      </c>
      <c r="C23" s="202"/>
      <c r="D23" s="202"/>
      <c r="E23" s="202"/>
      <c r="F23" s="202"/>
      <c r="G23" s="202">
        <f>C23+D23-E23+F23</f>
        <v>0</v>
      </c>
      <c r="H23" s="202"/>
      <c r="I23" s="202"/>
    </row>
    <row r="24" spans="2:9" ht="12.75">
      <c r="B24" s="204" t="s">
        <v>322</v>
      </c>
      <c r="C24" s="202"/>
      <c r="D24" s="202"/>
      <c r="E24" s="202"/>
      <c r="F24" s="202"/>
      <c r="G24" s="202">
        <f>C24+D24-E24+F24</f>
        <v>0</v>
      </c>
      <c r="H24" s="202"/>
      <c r="I24" s="202"/>
    </row>
    <row r="25" spans="2:9" ht="12.75">
      <c r="B25" s="206"/>
      <c r="C25" s="207"/>
      <c r="D25" s="207"/>
      <c r="E25" s="207"/>
      <c r="F25" s="207"/>
      <c r="G25" s="207"/>
      <c r="H25" s="207"/>
      <c r="I25" s="207"/>
    </row>
    <row r="26" spans="2:9" ht="25.5">
      <c r="B26" s="205" t="s">
        <v>323</v>
      </c>
      <c r="C26" s="199">
        <f aca="true" t="shared" si="5" ref="C26:I26">SUM(C27:C29)</f>
        <v>0</v>
      </c>
      <c r="D26" s="199">
        <f t="shared" si="5"/>
        <v>0</v>
      </c>
      <c r="E26" s="199">
        <f t="shared" si="5"/>
        <v>0</v>
      </c>
      <c r="F26" s="199">
        <f t="shared" si="5"/>
        <v>0</v>
      </c>
      <c r="G26" s="199">
        <f t="shared" si="5"/>
        <v>0</v>
      </c>
      <c r="H26" s="199">
        <f t="shared" si="5"/>
        <v>0</v>
      </c>
      <c r="I26" s="199">
        <f t="shared" si="5"/>
        <v>0</v>
      </c>
    </row>
    <row r="27" spans="2:9" ht="12.75">
      <c r="B27" s="204" t="s">
        <v>324</v>
      </c>
      <c r="C27" s="202"/>
      <c r="D27" s="202"/>
      <c r="E27" s="202"/>
      <c r="F27" s="202"/>
      <c r="G27" s="202">
        <f>C27+D27-E27+F27</f>
        <v>0</v>
      </c>
      <c r="H27" s="202"/>
      <c r="I27" s="202"/>
    </row>
    <row r="28" spans="2:9" ht="12.75">
      <c r="B28" s="204" t="s">
        <v>325</v>
      </c>
      <c r="C28" s="202"/>
      <c r="D28" s="202"/>
      <c r="E28" s="202"/>
      <c r="F28" s="202"/>
      <c r="G28" s="202">
        <f>C28+D28-E28+F28</f>
        <v>0</v>
      </c>
      <c r="H28" s="202"/>
      <c r="I28" s="202"/>
    </row>
    <row r="29" spans="2:9" ht="12.75">
      <c r="B29" s="204" t="s">
        <v>326</v>
      </c>
      <c r="C29" s="202"/>
      <c r="D29" s="202"/>
      <c r="E29" s="202"/>
      <c r="F29" s="202"/>
      <c r="G29" s="202">
        <f>C29+D29-E29+F29</f>
        <v>0</v>
      </c>
      <c r="H29" s="202"/>
      <c r="I29" s="202"/>
    </row>
    <row r="30" spans="2:9" ht="13.5" thickBot="1">
      <c r="B30" s="208"/>
      <c r="C30" s="209"/>
      <c r="D30" s="209"/>
      <c r="E30" s="209"/>
      <c r="F30" s="209"/>
      <c r="G30" s="209"/>
      <c r="H30" s="209"/>
      <c r="I30" s="209"/>
    </row>
    <row r="31" spans="2:9" ht="12.75">
      <c r="B31" s="368" t="s">
        <v>327</v>
      </c>
      <c r="C31" s="368"/>
      <c r="D31" s="368"/>
      <c r="E31" s="368"/>
      <c r="F31" s="368"/>
      <c r="G31" s="368"/>
      <c r="H31" s="368"/>
      <c r="I31" s="368"/>
    </row>
    <row r="32" spans="2:9" ht="12.75">
      <c r="B32" s="210" t="s">
        <v>328</v>
      </c>
      <c r="C32" s="211"/>
      <c r="D32" s="212"/>
      <c r="E32" s="212"/>
      <c r="F32" s="212"/>
      <c r="G32" s="212"/>
      <c r="H32" s="212"/>
      <c r="I32" s="212"/>
    </row>
    <row r="33" spans="2:9" ht="13.5" thickBot="1">
      <c r="B33" s="213"/>
      <c r="C33" s="211"/>
      <c r="D33" s="211"/>
      <c r="E33" s="211"/>
      <c r="F33" s="211"/>
      <c r="G33" s="211"/>
      <c r="H33" s="211"/>
      <c r="I33" s="211"/>
    </row>
    <row r="34" spans="2:9" ht="12.75">
      <c r="B34" s="369" t="s">
        <v>329</v>
      </c>
      <c r="C34" s="369" t="s">
        <v>330</v>
      </c>
      <c r="D34" s="369" t="s">
        <v>331</v>
      </c>
      <c r="E34" s="214" t="s">
        <v>332</v>
      </c>
      <c r="F34" s="369" t="s">
        <v>333</v>
      </c>
      <c r="G34" s="214" t="s">
        <v>334</v>
      </c>
      <c r="H34" s="211"/>
      <c r="I34" s="211"/>
    </row>
    <row r="35" spans="2:9" ht="13.5" thickBot="1">
      <c r="B35" s="370"/>
      <c r="C35" s="370"/>
      <c r="D35" s="370"/>
      <c r="E35" s="215" t="s">
        <v>335</v>
      </c>
      <c r="F35" s="370"/>
      <c r="G35" s="215" t="s">
        <v>336</v>
      </c>
      <c r="H35" s="211"/>
      <c r="I35" s="211"/>
    </row>
    <row r="36" spans="2:9" ht="12.75">
      <c r="B36" s="216" t="s">
        <v>337</v>
      </c>
      <c r="C36" s="199">
        <f>SUM(C37:C39)</f>
        <v>0</v>
      </c>
      <c r="D36" s="199">
        <f>SUM(D37:D39)</f>
        <v>0</v>
      </c>
      <c r="E36" s="199">
        <f>SUM(E37:E39)</f>
        <v>0</v>
      </c>
      <c r="F36" s="199">
        <f>SUM(F37:F39)</f>
        <v>0</v>
      </c>
      <c r="G36" s="199">
        <f>SUM(G37:G39)</f>
        <v>0</v>
      </c>
      <c r="H36" s="211"/>
      <c r="I36" s="211"/>
    </row>
    <row r="37" spans="2:9" ht="12.75">
      <c r="B37" s="204" t="s">
        <v>338</v>
      </c>
      <c r="C37" s="202"/>
      <c r="D37" s="202"/>
      <c r="E37" s="202"/>
      <c r="F37" s="202"/>
      <c r="G37" s="202"/>
      <c r="H37" s="211"/>
      <c r="I37" s="211"/>
    </row>
    <row r="38" spans="2:9" ht="12.75">
      <c r="B38" s="204" t="s">
        <v>339</v>
      </c>
      <c r="C38" s="202"/>
      <c r="D38" s="202"/>
      <c r="E38" s="202"/>
      <c r="F38" s="202"/>
      <c r="G38" s="202"/>
      <c r="H38" s="211"/>
      <c r="I38" s="211"/>
    </row>
    <row r="39" spans="2:9" ht="13.5" thickBot="1">
      <c r="B39" s="217" t="s">
        <v>340</v>
      </c>
      <c r="C39" s="218"/>
      <c r="D39" s="218"/>
      <c r="E39" s="218"/>
      <c r="F39" s="218"/>
      <c r="G39" s="218"/>
      <c r="H39" s="211"/>
      <c r="I39" s="21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A1">
      <selection activeCell="A1" sqref="A1"/>
    </sheetView>
  </sheetViews>
  <sheetFormatPr defaultColWidth="0" defaultRowHeight="15" customHeight="1" zeroHeight="1"/>
  <cols>
    <col min="1" max="1" width="2.421875" style="21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219" customWidth="1"/>
    <col min="13" max="18" width="0" style="0" hidden="1" customWidth="1"/>
    <col min="19" max="16384" width="0" style="0" hidden="1" customWidth="1"/>
  </cols>
  <sheetData>
    <row r="1" spans="2:11" ht="8.25" customHeight="1"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2:11" ht="15">
      <c r="B2" s="219"/>
      <c r="C2" s="220"/>
      <c r="D2" s="375"/>
      <c r="E2" s="375"/>
      <c r="F2" s="375"/>
      <c r="G2" s="375"/>
      <c r="H2" s="375"/>
      <c r="I2" s="375"/>
      <c r="J2" s="220"/>
      <c r="K2" s="220"/>
    </row>
    <row r="3" spans="2:11" ht="15">
      <c r="B3" s="219"/>
      <c r="C3" s="220"/>
      <c r="D3" s="375" t="s">
        <v>124</v>
      </c>
      <c r="E3" s="375"/>
      <c r="F3" s="375"/>
      <c r="G3" s="375"/>
      <c r="H3" s="375"/>
      <c r="I3" s="375"/>
      <c r="J3" s="220"/>
      <c r="K3" s="220"/>
    </row>
    <row r="4" spans="2:11" ht="15">
      <c r="B4" s="219"/>
      <c r="C4" s="220"/>
      <c r="D4" s="375" t="s">
        <v>341</v>
      </c>
      <c r="E4" s="375"/>
      <c r="F4" s="375"/>
      <c r="G4" s="375"/>
      <c r="H4" s="375"/>
      <c r="I4" s="375"/>
      <c r="J4" s="220"/>
      <c r="K4" s="220"/>
    </row>
    <row r="5" spans="2:11" ht="15">
      <c r="B5" s="219"/>
      <c r="C5" s="220"/>
      <c r="D5" s="375" t="s">
        <v>212</v>
      </c>
      <c r="E5" s="375"/>
      <c r="F5" s="375"/>
      <c r="G5" s="375"/>
      <c r="H5" s="375"/>
      <c r="I5" s="375"/>
      <c r="J5" s="220"/>
      <c r="K5" s="220"/>
    </row>
    <row r="6" spans="2:11" ht="15">
      <c r="B6" s="79"/>
      <c r="C6" s="78"/>
      <c r="D6" s="375" t="s">
        <v>163</v>
      </c>
      <c r="E6" s="375"/>
      <c r="F6" s="375"/>
      <c r="G6" s="375"/>
      <c r="H6" s="375"/>
      <c r="I6" s="375"/>
      <c r="J6" s="78"/>
      <c r="K6" s="221"/>
    </row>
    <row r="7" spans="2:11" ht="9" customHeight="1">
      <c r="B7" s="222"/>
      <c r="C7" s="342"/>
      <c r="D7" s="342"/>
      <c r="E7" s="342"/>
      <c r="F7" s="342"/>
      <c r="G7" s="342"/>
      <c r="H7" s="342"/>
      <c r="I7" s="342"/>
      <c r="J7" s="342"/>
      <c r="K7" s="342"/>
    </row>
    <row r="8" spans="2:11" ht="9" customHeight="1">
      <c r="B8" s="222"/>
      <c r="C8" s="342"/>
      <c r="D8" s="342"/>
      <c r="E8" s="342"/>
      <c r="F8" s="342"/>
      <c r="G8" s="342"/>
      <c r="H8" s="342"/>
      <c r="I8" s="342"/>
      <c r="J8" s="342"/>
      <c r="K8" s="342"/>
    </row>
    <row r="9" spans="2:11" ht="24">
      <c r="B9" s="223"/>
      <c r="C9" s="326" t="s">
        <v>342</v>
      </c>
      <c r="D9" s="326"/>
      <c r="E9" s="326"/>
      <c r="F9" s="224"/>
      <c r="G9" s="225" t="s">
        <v>343</v>
      </c>
      <c r="H9" s="225" t="s">
        <v>344</v>
      </c>
      <c r="I9" s="224" t="s">
        <v>345</v>
      </c>
      <c r="J9" s="224" t="s">
        <v>346</v>
      </c>
      <c r="K9" s="226"/>
    </row>
    <row r="10" spans="2:11" ht="7.5" customHeight="1">
      <c r="B10" s="86"/>
      <c r="C10" s="342"/>
      <c r="D10" s="342"/>
      <c r="E10" s="342"/>
      <c r="F10" s="342"/>
      <c r="G10" s="342"/>
      <c r="H10" s="342"/>
      <c r="I10" s="342"/>
      <c r="J10" s="342"/>
      <c r="K10" s="346"/>
    </row>
    <row r="11" spans="2:11" ht="7.5" customHeight="1">
      <c r="B11" s="227"/>
      <c r="C11" s="348"/>
      <c r="D11" s="348"/>
      <c r="E11" s="348"/>
      <c r="F11" s="348"/>
      <c r="G11" s="348"/>
      <c r="H11" s="348"/>
      <c r="I11" s="348"/>
      <c r="J11" s="348"/>
      <c r="K11" s="349"/>
    </row>
    <row r="12" spans="2:11" ht="15">
      <c r="B12" s="227"/>
      <c r="C12" s="372" t="s">
        <v>347</v>
      </c>
      <c r="D12" s="372"/>
      <c r="E12" s="372"/>
      <c r="F12" s="229"/>
      <c r="G12" s="229"/>
      <c r="H12" s="229"/>
      <c r="I12" s="229"/>
      <c r="J12" s="229"/>
      <c r="K12" s="230"/>
    </row>
    <row r="13" spans="2:11" ht="15">
      <c r="B13" s="231"/>
      <c r="C13" s="374" t="s">
        <v>348</v>
      </c>
      <c r="D13" s="374"/>
      <c r="E13" s="374"/>
      <c r="F13" s="69"/>
      <c r="G13" s="69"/>
      <c r="H13" s="69"/>
      <c r="I13" s="69"/>
      <c r="J13" s="69"/>
      <c r="K13" s="233"/>
    </row>
    <row r="14" spans="2:11" ht="15">
      <c r="B14" s="231"/>
      <c r="C14" s="372" t="s">
        <v>349</v>
      </c>
      <c r="D14" s="372"/>
      <c r="E14" s="372"/>
      <c r="F14" s="69"/>
      <c r="G14" s="234"/>
      <c r="H14" s="234"/>
      <c r="I14" s="134">
        <f>SUM(I15:I17)</f>
        <v>111500000</v>
      </c>
      <c r="J14" s="134">
        <f>SUM(J15:J17)</f>
        <v>0</v>
      </c>
      <c r="K14" s="235"/>
    </row>
    <row r="15" spans="2:11" ht="15">
      <c r="B15" s="37"/>
      <c r="C15" s="236"/>
      <c r="D15" s="331" t="s">
        <v>350</v>
      </c>
      <c r="E15" s="331"/>
      <c r="F15" s="69"/>
      <c r="G15" s="237" t="s">
        <v>351</v>
      </c>
      <c r="H15" s="237" t="s">
        <v>352</v>
      </c>
      <c r="I15" s="238">
        <v>111500000</v>
      </c>
      <c r="J15" s="238">
        <v>0</v>
      </c>
      <c r="K15" s="239"/>
    </row>
    <row r="16" spans="2:11" ht="15">
      <c r="B16" s="37"/>
      <c r="C16" s="236"/>
      <c r="D16" s="331" t="s">
        <v>353</v>
      </c>
      <c r="E16" s="331"/>
      <c r="F16" s="69"/>
      <c r="G16" s="237" t="s">
        <v>351</v>
      </c>
      <c r="H16" s="237" t="s">
        <v>352</v>
      </c>
      <c r="I16" s="238">
        <v>0</v>
      </c>
      <c r="J16" s="238">
        <v>0</v>
      </c>
      <c r="K16" s="239"/>
    </row>
    <row r="17" spans="2:11" ht="15">
      <c r="B17" s="37"/>
      <c r="C17" s="236"/>
      <c r="D17" s="331" t="s">
        <v>354</v>
      </c>
      <c r="E17" s="331"/>
      <c r="F17" s="69"/>
      <c r="G17" s="237" t="s">
        <v>351</v>
      </c>
      <c r="H17" s="237" t="s">
        <v>352</v>
      </c>
      <c r="I17" s="238">
        <v>0</v>
      </c>
      <c r="J17" s="238">
        <v>0</v>
      </c>
      <c r="K17" s="239"/>
    </row>
    <row r="18" spans="2:11" ht="15">
      <c r="B18" s="37"/>
      <c r="C18" s="236"/>
      <c r="D18" s="236"/>
      <c r="E18" s="61"/>
      <c r="F18" s="69"/>
      <c r="G18" s="240"/>
      <c r="H18" s="240"/>
      <c r="I18" s="241"/>
      <c r="J18" s="241"/>
      <c r="K18" s="239"/>
    </row>
    <row r="19" spans="2:11" ht="15">
      <c r="B19" s="231"/>
      <c r="C19" s="372" t="s">
        <v>355</v>
      </c>
      <c r="D19" s="372"/>
      <c r="E19" s="372"/>
      <c r="F19" s="69"/>
      <c r="G19" s="234"/>
      <c r="H19" s="234"/>
      <c r="I19" s="134">
        <f>SUM(I20:I23)</f>
        <v>0</v>
      </c>
      <c r="J19" s="134">
        <f>SUM(J20:J23)</f>
        <v>0</v>
      </c>
      <c r="K19" s="235"/>
    </row>
    <row r="20" spans="2:11" ht="15">
      <c r="B20" s="37"/>
      <c r="C20" s="236"/>
      <c r="D20" s="331" t="s">
        <v>356</v>
      </c>
      <c r="E20" s="331"/>
      <c r="F20" s="69"/>
      <c r="G20" s="237" t="s">
        <v>351</v>
      </c>
      <c r="H20" s="237" t="s">
        <v>352</v>
      </c>
      <c r="I20" s="238">
        <v>0</v>
      </c>
      <c r="J20" s="238">
        <v>0</v>
      </c>
      <c r="K20" s="239"/>
    </row>
    <row r="21" spans="2:11" ht="15">
      <c r="B21" s="37"/>
      <c r="C21" s="236"/>
      <c r="D21" s="331" t="s">
        <v>357</v>
      </c>
      <c r="E21" s="331"/>
      <c r="F21" s="69"/>
      <c r="G21" s="237" t="s">
        <v>351</v>
      </c>
      <c r="H21" s="237" t="s">
        <v>352</v>
      </c>
      <c r="I21" s="238">
        <v>0</v>
      </c>
      <c r="J21" s="238">
        <v>0</v>
      </c>
      <c r="K21" s="239"/>
    </row>
    <row r="22" spans="2:11" ht="15">
      <c r="B22" s="37"/>
      <c r="C22" s="236"/>
      <c r="D22" s="331" t="s">
        <v>353</v>
      </c>
      <c r="E22" s="331"/>
      <c r="F22" s="69"/>
      <c r="G22" s="237" t="s">
        <v>351</v>
      </c>
      <c r="H22" s="237" t="s">
        <v>352</v>
      </c>
      <c r="I22" s="238">
        <v>0</v>
      </c>
      <c r="J22" s="238">
        <v>0</v>
      </c>
      <c r="K22" s="239"/>
    </row>
    <row r="23" spans="2:11" ht="15">
      <c r="B23" s="37"/>
      <c r="C23" s="41"/>
      <c r="D23" s="331" t="s">
        <v>354</v>
      </c>
      <c r="E23" s="331"/>
      <c r="F23" s="69"/>
      <c r="G23" s="237" t="s">
        <v>351</v>
      </c>
      <c r="H23" s="237" t="s">
        <v>352</v>
      </c>
      <c r="I23" s="242">
        <v>0</v>
      </c>
      <c r="J23" s="242">
        <v>0</v>
      </c>
      <c r="K23" s="239"/>
    </row>
    <row r="24" spans="2:11" ht="15">
      <c r="B24" s="37"/>
      <c r="C24" s="236"/>
      <c r="D24" s="236"/>
      <c r="E24" s="61"/>
      <c r="F24" s="69"/>
      <c r="G24" s="232"/>
      <c r="H24" s="232"/>
      <c r="I24" s="66"/>
      <c r="J24" s="66"/>
      <c r="K24" s="239"/>
    </row>
    <row r="25" spans="2:11" ht="15">
      <c r="B25" s="243"/>
      <c r="C25" s="371" t="s">
        <v>358</v>
      </c>
      <c r="D25" s="371"/>
      <c r="E25" s="371"/>
      <c r="F25" s="244"/>
      <c r="G25" s="245"/>
      <c r="H25" s="245"/>
      <c r="I25" s="246">
        <f>I14+I19</f>
        <v>111500000</v>
      </c>
      <c r="J25" s="246">
        <f>J14+J19</f>
        <v>0</v>
      </c>
      <c r="K25" s="247"/>
    </row>
    <row r="26" spans="2:11" ht="15">
      <c r="B26" s="231"/>
      <c r="C26" s="236"/>
      <c r="D26" s="236"/>
      <c r="E26" s="228"/>
      <c r="F26" s="69"/>
      <c r="G26" s="232"/>
      <c r="H26" s="232"/>
      <c r="I26" s="66"/>
      <c r="J26" s="66"/>
      <c r="K26" s="235"/>
    </row>
    <row r="27" spans="2:11" ht="15">
      <c r="B27" s="231"/>
      <c r="C27" s="374" t="s">
        <v>359</v>
      </c>
      <c r="D27" s="374"/>
      <c r="E27" s="374"/>
      <c r="F27" s="69"/>
      <c r="G27" s="232"/>
      <c r="H27" s="232"/>
      <c r="I27" s="66"/>
      <c r="J27" s="66"/>
      <c r="K27" s="235"/>
    </row>
    <row r="28" spans="2:11" ht="15">
      <c r="B28" s="231"/>
      <c r="C28" s="372" t="s">
        <v>349</v>
      </c>
      <c r="D28" s="372"/>
      <c r="E28" s="372"/>
      <c r="F28" s="69"/>
      <c r="G28" s="234"/>
      <c r="H28" s="234"/>
      <c r="I28" s="134">
        <f>SUM(I29:I31)</f>
        <v>797368408.9</v>
      </c>
      <c r="J28" s="134">
        <f>SUM(J29:J31)</f>
        <v>786216725.84</v>
      </c>
      <c r="K28" s="235"/>
    </row>
    <row r="29" spans="2:11" ht="15">
      <c r="B29" s="37"/>
      <c r="C29" s="236"/>
      <c r="D29" s="331" t="s">
        <v>350</v>
      </c>
      <c r="E29" s="331"/>
      <c r="F29" s="69"/>
      <c r="G29" s="237" t="s">
        <v>351</v>
      </c>
      <c r="H29" s="237" t="s">
        <v>352</v>
      </c>
      <c r="I29" s="238">
        <v>797368408.9</v>
      </c>
      <c r="J29" s="238">
        <v>786216725.84</v>
      </c>
      <c r="K29" s="239"/>
    </row>
    <row r="30" spans="2:11" ht="15">
      <c r="B30" s="37"/>
      <c r="C30" s="41"/>
      <c r="D30" s="331" t="s">
        <v>353</v>
      </c>
      <c r="E30" s="331"/>
      <c r="F30" s="41"/>
      <c r="G30" s="248" t="s">
        <v>351</v>
      </c>
      <c r="H30" s="248" t="s">
        <v>352</v>
      </c>
      <c r="I30" s="238">
        <v>0</v>
      </c>
      <c r="J30" s="238">
        <v>0</v>
      </c>
      <c r="K30" s="239"/>
    </row>
    <row r="31" spans="2:11" ht="15">
      <c r="B31" s="37"/>
      <c r="C31" s="41"/>
      <c r="D31" s="331" t="s">
        <v>354</v>
      </c>
      <c r="E31" s="331"/>
      <c r="F31" s="41"/>
      <c r="G31" s="248" t="s">
        <v>351</v>
      </c>
      <c r="H31" s="248" t="s">
        <v>352</v>
      </c>
      <c r="I31" s="238">
        <v>0</v>
      </c>
      <c r="J31" s="238">
        <v>0</v>
      </c>
      <c r="K31" s="239"/>
    </row>
    <row r="32" spans="2:11" ht="10.5" customHeight="1">
      <c r="B32" s="37"/>
      <c r="C32" s="236"/>
      <c r="D32" s="236"/>
      <c r="E32" s="61"/>
      <c r="F32" s="69"/>
      <c r="G32" s="232"/>
      <c r="H32" s="232"/>
      <c r="I32" s="66"/>
      <c r="J32" s="66"/>
      <c r="K32" s="239"/>
    </row>
    <row r="33" spans="2:11" ht="15">
      <c r="B33" s="231"/>
      <c r="C33" s="372" t="s">
        <v>355</v>
      </c>
      <c r="D33" s="372"/>
      <c r="E33" s="372"/>
      <c r="F33" s="69"/>
      <c r="G33" s="234"/>
      <c r="H33" s="234"/>
      <c r="I33" s="134">
        <f>SUM(I34:I37)</f>
        <v>0</v>
      </c>
      <c r="J33" s="134">
        <f>SUM(J34:J37)</f>
        <v>0</v>
      </c>
      <c r="K33" s="235"/>
    </row>
    <row r="34" spans="2:11" ht="15">
      <c r="B34" s="37"/>
      <c r="C34" s="236"/>
      <c r="D34" s="331" t="s">
        <v>356</v>
      </c>
      <c r="E34" s="331"/>
      <c r="F34" s="69"/>
      <c r="G34" s="237" t="s">
        <v>351</v>
      </c>
      <c r="H34" s="237" t="s">
        <v>352</v>
      </c>
      <c r="I34" s="238">
        <v>0</v>
      </c>
      <c r="J34" s="238">
        <v>0</v>
      </c>
      <c r="K34" s="239"/>
    </row>
    <row r="35" spans="2:11" ht="15">
      <c r="B35" s="37"/>
      <c r="C35" s="236"/>
      <c r="D35" s="331" t="s">
        <v>357</v>
      </c>
      <c r="E35" s="331"/>
      <c r="F35" s="69"/>
      <c r="G35" s="237" t="s">
        <v>351</v>
      </c>
      <c r="H35" s="237" t="s">
        <v>352</v>
      </c>
      <c r="I35" s="238">
        <v>0</v>
      </c>
      <c r="J35" s="238">
        <v>0</v>
      </c>
      <c r="K35" s="239"/>
    </row>
    <row r="36" spans="2:11" ht="15">
      <c r="B36" s="37"/>
      <c r="C36" s="236"/>
      <c r="D36" s="331" t="s">
        <v>353</v>
      </c>
      <c r="E36" s="331"/>
      <c r="F36" s="69"/>
      <c r="G36" s="237" t="s">
        <v>351</v>
      </c>
      <c r="H36" s="237" t="s">
        <v>352</v>
      </c>
      <c r="I36" s="238">
        <v>0</v>
      </c>
      <c r="J36" s="238">
        <v>0</v>
      </c>
      <c r="K36" s="239"/>
    </row>
    <row r="37" spans="2:11" ht="15">
      <c r="B37" s="37"/>
      <c r="C37" s="69"/>
      <c r="D37" s="331" t="s">
        <v>354</v>
      </c>
      <c r="E37" s="331"/>
      <c r="F37" s="69"/>
      <c r="G37" s="237"/>
      <c r="H37" s="237"/>
      <c r="I37" s="238">
        <v>0</v>
      </c>
      <c r="J37" s="238">
        <v>0</v>
      </c>
      <c r="K37" s="239"/>
    </row>
    <row r="38" spans="2:11" ht="15">
      <c r="B38" s="37"/>
      <c r="C38" s="69"/>
      <c r="D38" s="69"/>
      <c r="E38" s="61"/>
      <c r="F38" s="69"/>
      <c r="G38" s="232"/>
      <c r="H38" s="232"/>
      <c r="I38" s="66"/>
      <c r="J38" s="66"/>
      <c r="K38" s="239"/>
    </row>
    <row r="39" spans="2:11" ht="15">
      <c r="B39" s="243"/>
      <c r="C39" s="371" t="s">
        <v>360</v>
      </c>
      <c r="D39" s="371"/>
      <c r="E39" s="371"/>
      <c r="F39" s="244"/>
      <c r="G39" s="249"/>
      <c r="H39" s="249"/>
      <c r="I39" s="246">
        <f>I28+I33</f>
        <v>797368408.9</v>
      </c>
      <c r="J39" s="246">
        <f>J28+J33</f>
        <v>786216725.84</v>
      </c>
      <c r="K39" s="247"/>
    </row>
    <row r="40" spans="2:11" ht="9.75" customHeight="1">
      <c r="B40" s="37"/>
      <c r="C40" s="236"/>
      <c r="D40" s="236"/>
      <c r="E40" s="61"/>
      <c r="F40" s="69"/>
      <c r="G40" s="232"/>
      <c r="H40" s="232"/>
      <c r="I40" s="66"/>
      <c r="J40" s="66"/>
      <c r="K40" s="239"/>
    </row>
    <row r="41" spans="2:11" ht="15">
      <c r="B41" s="37"/>
      <c r="C41" s="372" t="s">
        <v>361</v>
      </c>
      <c r="D41" s="372"/>
      <c r="E41" s="372"/>
      <c r="F41" s="69"/>
      <c r="G41" s="237" t="s">
        <v>351</v>
      </c>
      <c r="H41" s="237" t="s">
        <v>352</v>
      </c>
      <c r="I41" s="250">
        <v>102591706.67</v>
      </c>
      <c r="J41" s="250">
        <v>51659763.89</v>
      </c>
      <c r="K41" s="239"/>
    </row>
    <row r="42" spans="2:11" ht="8.25" customHeight="1">
      <c r="B42" s="37"/>
      <c r="C42" s="236"/>
      <c r="D42" s="236"/>
      <c r="E42" s="61"/>
      <c r="F42" s="69"/>
      <c r="G42" s="232"/>
      <c r="H42" s="232"/>
      <c r="I42" s="66"/>
      <c r="J42" s="66"/>
      <c r="K42" s="239"/>
    </row>
    <row r="43" spans="2:11" ht="15">
      <c r="B43" s="251"/>
      <c r="C43" s="373" t="s">
        <v>362</v>
      </c>
      <c r="D43" s="373"/>
      <c r="E43" s="373"/>
      <c r="F43" s="252"/>
      <c r="G43" s="253"/>
      <c r="H43" s="253"/>
      <c r="I43" s="254">
        <f>I41+I39+I25</f>
        <v>1011460115.5699999</v>
      </c>
      <c r="J43" s="254">
        <f>J41+J39+J25</f>
        <v>837876489.73</v>
      </c>
      <c r="K43" s="255"/>
    </row>
    <row r="44" spans="3:10" ht="10.5" customHeight="1">
      <c r="C44" s="256"/>
      <c r="D44" s="256"/>
      <c r="E44" s="257"/>
      <c r="F44" s="62"/>
      <c r="G44" s="257"/>
      <c r="H44" s="62"/>
      <c r="I44" s="62"/>
      <c r="J44" s="62"/>
    </row>
    <row r="45" spans="2:11" ht="15">
      <c r="B45" s="29"/>
      <c r="C45" s="331" t="s">
        <v>160</v>
      </c>
      <c r="D45" s="331"/>
      <c r="E45" s="331"/>
      <c r="F45" s="331"/>
      <c r="G45" s="331"/>
      <c r="H45" s="331"/>
      <c r="I45" s="331"/>
      <c r="J45" s="331"/>
      <c r="K45" s="331"/>
    </row>
    <row r="46" spans="2:11" ht="15">
      <c r="B46" s="29"/>
      <c r="C46" s="61"/>
      <c r="D46" s="62"/>
      <c r="E46" s="258"/>
      <c r="F46" s="258"/>
      <c r="G46" s="29"/>
      <c r="H46" s="64"/>
      <c r="I46" s="62"/>
      <c r="J46" s="258"/>
      <c r="K46" s="258"/>
    </row>
    <row r="47" spans="2:11" ht="15">
      <c r="B47" s="29"/>
      <c r="C47" s="61"/>
      <c r="D47" s="332"/>
      <c r="E47" s="332"/>
      <c r="F47" s="258"/>
      <c r="G47" s="29"/>
      <c r="H47" s="333"/>
      <c r="I47" s="333"/>
      <c r="J47" s="258"/>
      <c r="K47" s="258"/>
    </row>
    <row r="48" spans="2:11" ht="15" customHeight="1">
      <c r="B48" s="29"/>
      <c r="C48" s="66"/>
      <c r="D48" s="67"/>
      <c r="E48" s="67"/>
      <c r="F48" s="258"/>
      <c r="G48" s="258"/>
      <c r="H48" s="67"/>
      <c r="I48" s="67"/>
      <c r="J48" s="69"/>
      <c r="K48" s="258"/>
    </row>
    <row r="49" spans="2:11" s="219" customFormat="1" ht="15" customHeight="1">
      <c r="B49" s="259"/>
      <c r="C49" s="122"/>
      <c r="D49" s="123"/>
      <c r="E49" s="123"/>
      <c r="F49" s="260"/>
      <c r="G49" s="260"/>
      <c r="H49" s="123"/>
      <c r="I49" s="123"/>
      <c r="J49" s="91"/>
      <c r="K49" s="261"/>
    </row>
    <row r="50" s="219" customFormat="1" ht="30" customHeight="1"/>
    <row r="52" ht="15"/>
  </sheetData>
  <sheetProtection/>
  <mergeCells count="38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47:E47"/>
    <mergeCell ref="H47:I47"/>
    <mergeCell ref="D36:E36"/>
    <mergeCell ref="D37:E37"/>
    <mergeCell ref="C39:E39"/>
    <mergeCell ref="C41:E41"/>
    <mergeCell ref="C43:E43"/>
    <mergeCell ref="C45:K4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2022-11-18T20:22:02Z</dcterms:modified>
  <cp:category/>
  <cp:version/>
  <cp:contentType/>
  <cp:contentStatus/>
</cp:coreProperties>
</file>