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3020" windowHeight="7370"/>
  </bookViews>
  <sheets>
    <sheet name="PARAPRESUPUESTO" sheetId="7" r:id="rId1"/>
  </sheets>
  <definedNames>
    <definedName name="_xlnm.Print_Titles" localSheetId="0">PARAPRESUPUESTO!$1:$6</definedName>
  </definedNames>
  <calcPr calcId="152511"/>
</workbook>
</file>

<file path=xl/calcChain.xml><?xml version="1.0" encoding="utf-8"?>
<calcChain xmlns="http://schemas.openxmlformats.org/spreadsheetml/2006/main">
  <c r="C336" i="7"/>
  <c r="C337"/>
  <c r="D301" l="1"/>
  <c r="D307"/>
  <c r="D314"/>
  <c r="D328"/>
  <c r="D332"/>
  <c r="D334"/>
  <c r="D342"/>
  <c r="D341" s="1"/>
  <c r="D340" s="1"/>
  <c r="C296"/>
  <c r="C298"/>
  <c r="C299"/>
  <c r="C300"/>
  <c r="C338"/>
  <c r="C339"/>
  <c r="C316"/>
  <c r="C261"/>
  <c r="D331" l="1"/>
  <c r="D313" s="1"/>
  <c r="D312" s="1"/>
  <c r="C198"/>
  <c r="I184"/>
  <c r="F27" l="1"/>
  <c r="C25"/>
  <c r="C343" l="1"/>
  <c r="C330"/>
  <c r="C329"/>
  <c r="C327"/>
  <c r="C326"/>
  <c r="C325"/>
  <c r="C324"/>
  <c r="C323"/>
  <c r="C322"/>
  <c r="C321"/>
  <c r="C320"/>
  <c r="C319"/>
  <c r="C315"/>
  <c r="C310"/>
  <c r="C309"/>
  <c r="C308"/>
  <c r="C306"/>
  <c r="C304"/>
  <c r="C303"/>
  <c r="C302"/>
  <c r="C297"/>
  <c r="C290"/>
  <c r="C288"/>
  <c r="C287" s="1"/>
  <c r="C286"/>
  <c r="C284"/>
  <c r="C281"/>
  <c r="C280"/>
  <c r="C277"/>
  <c r="C276"/>
  <c r="C273"/>
  <c r="C272"/>
  <c r="C271"/>
  <c r="C270"/>
  <c r="C269"/>
  <c r="C268"/>
  <c r="C267"/>
  <c r="C266"/>
  <c r="C265"/>
  <c r="C264"/>
  <c r="C260"/>
  <c r="C256"/>
  <c r="C255"/>
  <c r="C254"/>
  <c r="C252"/>
  <c r="C251"/>
  <c r="C250"/>
  <c r="C249"/>
  <c r="C245"/>
  <c r="C241"/>
  <c r="C240"/>
  <c r="C237"/>
  <c r="C236"/>
  <c r="C233"/>
  <c r="C229"/>
  <c r="C227"/>
  <c r="C226" s="1"/>
  <c r="C225"/>
  <c r="C224"/>
  <c r="C223"/>
  <c r="C222"/>
  <c r="C221"/>
  <c r="C220"/>
  <c r="C219"/>
  <c r="C218"/>
  <c r="C217"/>
  <c r="C216"/>
  <c r="C215"/>
  <c r="C214"/>
  <c r="C212"/>
  <c r="C211"/>
  <c r="C210"/>
  <c r="C208"/>
  <c r="C207"/>
  <c r="C205"/>
  <c r="C204"/>
  <c r="C203"/>
  <c r="C201"/>
  <c r="C200"/>
  <c r="C197"/>
  <c r="C196"/>
  <c r="C193"/>
  <c r="C192"/>
  <c r="C189"/>
  <c r="C186"/>
  <c r="C185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8"/>
  <c r="C157"/>
  <c r="C156"/>
  <c r="C154"/>
  <c r="C153"/>
  <c r="C152"/>
  <c r="C150"/>
  <c r="C148"/>
  <c r="C146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3"/>
  <c r="C92"/>
  <c r="C91"/>
  <c r="C90"/>
  <c r="C89"/>
  <c r="C88"/>
  <c r="C87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5"/>
  <c r="C64"/>
  <c r="C63"/>
  <c r="C62"/>
  <c r="C61"/>
  <c r="C60"/>
  <c r="C59"/>
  <c r="C57"/>
  <c r="C56"/>
  <c r="C55"/>
  <c r="C54"/>
  <c r="C53"/>
  <c r="C52"/>
  <c r="C51"/>
  <c r="C50"/>
  <c r="C49"/>
  <c r="C47"/>
  <c r="C46"/>
  <c r="C45"/>
  <c r="C44"/>
  <c r="C43"/>
  <c r="C42"/>
  <c r="C41"/>
  <c r="C40"/>
  <c r="C39"/>
  <c r="C35"/>
  <c r="C32"/>
  <c r="C28"/>
  <c r="C27" s="1"/>
  <c r="C26" s="1"/>
  <c r="C23"/>
  <c r="C22"/>
  <c r="C21"/>
  <c r="C20"/>
  <c r="C18"/>
  <c r="C17"/>
  <c r="C14"/>
  <c r="C13" s="1"/>
  <c r="C12"/>
  <c r="C11"/>
  <c r="O342"/>
  <c r="N342"/>
  <c r="M342"/>
  <c r="L342"/>
  <c r="K342"/>
  <c r="J342"/>
  <c r="I342"/>
  <c r="H342"/>
  <c r="H341" s="1"/>
  <c r="H340" s="1"/>
  <c r="G342"/>
  <c r="F342"/>
  <c r="E342"/>
  <c r="O334"/>
  <c r="N334"/>
  <c r="M334"/>
  <c r="L334"/>
  <c r="K334"/>
  <c r="J334"/>
  <c r="I334"/>
  <c r="H334"/>
  <c r="G334"/>
  <c r="F334"/>
  <c r="E334"/>
  <c r="O332"/>
  <c r="N332"/>
  <c r="M332"/>
  <c r="L332"/>
  <c r="K332"/>
  <c r="J332"/>
  <c r="I332"/>
  <c r="H332"/>
  <c r="G332"/>
  <c r="F332"/>
  <c r="E332"/>
  <c r="O328"/>
  <c r="N328"/>
  <c r="M328"/>
  <c r="L328"/>
  <c r="K328"/>
  <c r="J328"/>
  <c r="I328"/>
  <c r="H328"/>
  <c r="G328"/>
  <c r="F328"/>
  <c r="E328"/>
  <c r="O314"/>
  <c r="N314"/>
  <c r="M314"/>
  <c r="L314"/>
  <c r="K314"/>
  <c r="J314"/>
  <c r="I314"/>
  <c r="H314"/>
  <c r="G314"/>
  <c r="F314"/>
  <c r="E314"/>
  <c r="O307"/>
  <c r="N307"/>
  <c r="M307"/>
  <c r="L307"/>
  <c r="K307"/>
  <c r="J307"/>
  <c r="I307"/>
  <c r="H307"/>
  <c r="G307"/>
  <c r="F307"/>
  <c r="E307"/>
  <c r="O301"/>
  <c r="N301"/>
  <c r="M301"/>
  <c r="L301"/>
  <c r="K301"/>
  <c r="J301"/>
  <c r="I301"/>
  <c r="H301"/>
  <c r="G301"/>
  <c r="F301"/>
  <c r="E301"/>
  <c r="O295"/>
  <c r="N295"/>
  <c r="M295"/>
  <c r="L295"/>
  <c r="K295"/>
  <c r="J295"/>
  <c r="I295"/>
  <c r="H295"/>
  <c r="G295"/>
  <c r="F295"/>
  <c r="E295"/>
  <c r="D295"/>
  <c r="O292"/>
  <c r="N292"/>
  <c r="M292"/>
  <c r="L292"/>
  <c r="K292"/>
  <c r="J292"/>
  <c r="I292"/>
  <c r="H292"/>
  <c r="G292"/>
  <c r="F292"/>
  <c r="E292"/>
  <c r="D292"/>
  <c r="O289"/>
  <c r="N289"/>
  <c r="M289"/>
  <c r="L289"/>
  <c r="K289"/>
  <c r="J289"/>
  <c r="I289"/>
  <c r="H289"/>
  <c r="G289"/>
  <c r="F289"/>
  <c r="E289"/>
  <c r="D289"/>
  <c r="O287"/>
  <c r="N287"/>
  <c r="M287"/>
  <c r="L287"/>
  <c r="K287"/>
  <c r="J287"/>
  <c r="I287"/>
  <c r="H287"/>
  <c r="G287"/>
  <c r="C291" s="1"/>
  <c r="F287"/>
  <c r="E287"/>
  <c r="D287"/>
  <c r="O285"/>
  <c r="N285"/>
  <c r="M285"/>
  <c r="L285"/>
  <c r="K285"/>
  <c r="J285"/>
  <c r="I285"/>
  <c r="H285"/>
  <c r="G285"/>
  <c r="F285"/>
  <c r="E285"/>
  <c r="D285"/>
  <c r="O279"/>
  <c r="N279"/>
  <c r="M279"/>
  <c r="L279"/>
  <c r="K279"/>
  <c r="J279"/>
  <c r="I279"/>
  <c r="H279"/>
  <c r="G279"/>
  <c r="F279"/>
  <c r="E279"/>
  <c r="D279"/>
  <c r="O275"/>
  <c r="O274" s="1"/>
  <c r="N275"/>
  <c r="N274" s="1"/>
  <c r="M275"/>
  <c r="L275"/>
  <c r="L274" s="1"/>
  <c r="K275"/>
  <c r="J275"/>
  <c r="J274" s="1"/>
  <c r="I275"/>
  <c r="H275"/>
  <c r="G275"/>
  <c r="F275"/>
  <c r="E275"/>
  <c r="D275"/>
  <c r="O259"/>
  <c r="N259"/>
  <c r="M259"/>
  <c r="L259"/>
  <c r="K259"/>
  <c r="J259"/>
  <c r="I259"/>
  <c r="H259"/>
  <c r="G259"/>
  <c r="F259"/>
  <c r="E259"/>
  <c r="D259"/>
  <c r="O253"/>
  <c r="N253"/>
  <c r="M253"/>
  <c r="L253"/>
  <c r="K253"/>
  <c r="J253"/>
  <c r="I253"/>
  <c r="H253"/>
  <c r="G253"/>
  <c r="F253"/>
  <c r="E253"/>
  <c r="D253"/>
  <c r="O244"/>
  <c r="N244"/>
  <c r="M244"/>
  <c r="L244"/>
  <c r="K244"/>
  <c r="J244"/>
  <c r="I244"/>
  <c r="H244"/>
  <c r="G244"/>
  <c r="F244"/>
  <c r="E244"/>
  <c r="D244"/>
  <c r="O235"/>
  <c r="N235"/>
  <c r="M235"/>
  <c r="L235"/>
  <c r="K235"/>
  <c r="J235"/>
  <c r="I235"/>
  <c r="H235"/>
  <c r="G235"/>
  <c r="F235"/>
  <c r="E235"/>
  <c r="D235"/>
  <c r="O231"/>
  <c r="N231"/>
  <c r="M231"/>
  <c r="L231"/>
  <c r="K231"/>
  <c r="J231"/>
  <c r="I231"/>
  <c r="H231"/>
  <c r="G231"/>
  <c r="F231"/>
  <c r="E231"/>
  <c r="D231"/>
  <c r="O228"/>
  <c r="N228"/>
  <c r="M228"/>
  <c r="L228"/>
  <c r="K228"/>
  <c r="J228"/>
  <c r="I228"/>
  <c r="H228"/>
  <c r="G228"/>
  <c r="C232" s="1"/>
  <c r="F228"/>
  <c r="E228"/>
  <c r="D228"/>
  <c r="O226"/>
  <c r="N226"/>
  <c r="M226"/>
  <c r="L226"/>
  <c r="K226"/>
  <c r="J226"/>
  <c r="I226"/>
  <c r="H226"/>
  <c r="G226"/>
  <c r="C230" s="1"/>
  <c r="F226"/>
  <c r="E226"/>
  <c r="D226"/>
  <c r="O209"/>
  <c r="N209"/>
  <c r="M209"/>
  <c r="L209"/>
  <c r="K209"/>
  <c r="J209"/>
  <c r="I209"/>
  <c r="H209"/>
  <c r="G209"/>
  <c r="F209"/>
  <c r="E209"/>
  <c r="D209"/>
  <c r="O202"/>
  <c r="N202"/>
  <c r="M202"/>
  <c r="L202"/>
  <c r="K202"/>
  <c r="J202"/>
  <c r="I202"/>
  <c r="H202"/>
  <c r="G202"/>
  <c r="F202"/>
  <c r="E202"/>
  <c r="D202"/>
  <c r="O195"/>
  <c r="N195"/>
  <c r="M195"/>
  <c r="L195"/>
  <c r="K195"/>
  <c r="J195"/>
  <c r="I195"/>
  <c r="H195"/>
  <c r="G195"/>
  <c r="F195"/>
  <c r="E195"/>
  <c r="D195"/>
  <c r="O190"/>
  <c r="N190"/>
  <c r="M190"/>
  <c r="L190"/>
  <c r="K190"/>
  <c r="J190"/>
  <c r="I190"/>
  <c r="H190"/>
  <c r="G190"/>
  <c r="F190"/>
  <c r="E190"/>
  <c r="D190"/>
  <c r="O187"/>
  <c r="N187"/>
  <c r="M187"/>
  <c r="L187"/>
  <c r="K187"/>
  <c r="J187"/>
  <c r="I187"/>
  <c r="H187"/>
  <c r="G187"/>
  <c r="F187"/>
  <c r="E187"/>
  <c r="D187"/>
  <c r="O184"/>
  <c r="N184"/>
  <c r="M184"/>
  <c r="L184"/>
  <c r="K184"/>
  <c r="J184"/>
  <c r="H184"/>
  <c r="G184"/>
  <c r="C188" s="1"/>
  <c r="F184"/>
  <c r="E184"/>
  <c r="D184"/>
  <c r="O155"/>
  <c r="N155"/>
  <c r="M155"/>
  <c r="L155"/>
  <c r="K155"/>
  <c r="J155"/>
  <c r="I155"/>
  <c r="H155"/>
  <c r="G155"/>
  <c r="C159" s="1"/>
  <c r="F155"/>
  <c r="E155"/>
  <c r="D155"/>
  <c r="O147"/>
  <c r="N147"/>
  <c r="M147"/>
  <c r="L147"/>
  <c r="K147"/>
  <c r="J147"/>
  <c r="I147"/>
  <c r="H147"/>
  <c r="G147"/>
  <c r="C151" s="1"/>
  <c r="F147"/>
  <c r="E147"/>
  <c r="D147"/>
  <c r="O145"/>
  <c r="N145"/>
  <c r="M145"/>
  <c r="L145"/>
  <c r="K145"/>
  <c r="J145"/>
  <c r="I145"/>
  <c r="H145"/>
  <c r="G145"/>
  <c r="C149" s="1"/>
  <c r="F145"/>
  <c r="E145"/>
  <c r="D145"/>
  <c r="O94"/>
  <c r="N94"/>
  <c r="M94"/>
  <c r="L94"/>
  <c r="K94"/>
  <c r="J94"/>
  <c r="I94"/>
  <c r="H94"/>
  <c r="G94"/>
  <c r="F94"/>
  <c r="E94"/>
  <c r="D94"/>
  <c r="O86"/>
  <c r="N86"/>
  <c r="M86"/>
  <c r="L86"/>
  <c r="K86"/>
  <c r="J86"/>
  <c r="I86"/>
  <c r="H86"/>
  <c r="G86"/>
  <c r="F86"/>
  <c r="E86"/>
  <c r="D86"/>
  <c r="O66"/>
  <c r="N66"/>
  <c r="M66"/>
  <c r="L66"/>
  <c r="K66"/>
  <c r="J66"/>
  <c r="I66"/>
  <c r="H66"/>
  <c r="G66"/>
  <c r="F66"/>
  <c r="E66"/>
  <c r="D66"/>
  <c r="O58"/>
  <c r="N58"/>
  <c r="M58"/>
  <c r="L58"/>
  <c r="K58"/>
  <c r="J58"/>
  <c r="I58"/>
  <c r="H58"/>
  <c r="G58"/>
  <c r="F58"/>
  <c r="E58"/>
  <c r="D58"/>
  <c r="O48"/>
  <c r="N48"/>
  <c r="M48"/>
  <c r="L48"/>
  <c r="K48"/>
  <c r="J48"/>
  <c r="I48"/>
  <c r="H48"/>
  <c r="G48"/>
  <c r="F48"/>
  <c r="E48"/>
  <c r="D48"/>
  <c r="O38"/>
  <c r="N38"/>
  <c r="M38"/>
  <c r="L38"/>
  <c r="K38"/>
  <c r="J38"/>
  <c r="I38"/>
  <c r="H38"/>
  <c r="G38"/>
  <c r="F38"/>
  <c r="E38"/>
  <c r="D38"/>
  <c r="O34"/>
  <c r="O33" s="1"/>
  <c r="N34"/>
  <c r="N33" s="1"/>
  <c r="M34"/>
  <c r="M33" s="1"/>
  <c r="L34"/>
  <c r="L33" s="1"/>
  <c r="K34"/>
  <c r="K33" s="1"/>
  <c r="J34"/>
  <c r="J33" s="1"/>
  <c r="I34"/>
  <c r="I33" s="1"/>
  <c r="H34"/>
  <c r="H33" s="1"/>
  <c r="G34"/>
  <c r="G33" s="1"/>
  <c r="F34"/>
  <c r="F33" s="1"/>
  <c r="E34"/>
  <c r="E33" s="1"/>
  <c r="D34"/>
  <c r="D33" s="1"/>
  <c r="O31"/>
  <c r="O30" s="1"/>
  <c r="N31"/>
  <c r="M31"/>
  <c r="M30" s="1"/>
  <c r="L31"/>
  <c r="L30" s="1"/>
  <c r="K31"/>
  <c r="K30" s="1"/>
  <c r="J31"/>
  <c r="J30" s="1"/>
  <c r="I31"/>
  <c r="I30" s="1"/>
  <c r="H31"/>
  <c r="H30" s="1"/>
  <c r="G31"/>
  <c r="G30" s="1"/>
  <c r="F31"/>
  <c r="F30" s="1"/>
  <c r="E31"/>
  <c r="E30" s="1"/>
  <c r="D31"/>
  <c r="D30" s="1"/>
  <c r="C31"/>
  <c r="N30"/>
  <c r="O27"/>
  <c r="O26" s="1"/>
  <c r="N27"/>
  <c r="N26" s="1"/>
  <c r="M27"/>
  <c r="L27"/>
  <c r="L26" s="1"/>
  <c r="K27"/>
  <c r="K26" s="1"/>
  <c r="J27"/>
  <c r="J26" s="1"/>
  <c r="I27"/>
  <c r="I26" s="1"/>
  <c r="H27"/>
  <c r="H26" s="1"/>
  <c r="G27"/>
  <c r="G26" s="1"/>
  <c r="F26"/>
  <c r="E27"/>
  <c r="E26" s="1"/>
  <c r="D27"/>
  <c r="D26" s="1"/>
  <c r="M26"/>
  <c r="O24"/>
  <c r="N24"/>
  <c r="M24"/>
  <c r="L24"/>
  <c r="K24"/>
  <c r="J24"/>
  <c r="I24"/>
  <c r="H24"/>
  <c r="G24"/>
  <c r="F24"/>
  <c r="E24"/>
  <c r="D24"/>
  <c r="O19"/>
  <c r="N19"/>
  <c r="M19"/>
  <c r="L19"/>
  <c r="K19"/>
  <c r="J19"/>
  <c r="I19"/>
  <c r="H19"/>
  <c r="G19"/>
  <c r="F19"/>
  <c r="E19"/>
  <c r="D19"/>
  <c r="O16"/>
  <c r="N16"/>
  <c r="M16"/>
  <c r="M15" s="1"/>
  <c r="L16"/>
  <c r="K16"/>
  <c r="K15" s="1"/>
  <c r="J16"/>
  <c r="I16"/>
  <c r="I15" s="1"/>
  <c r="H16"/>
  <c r="G16"/>
  <c r="F16"/>
  <c r="E16"/>
  <c r="D16"/>
  <c r="O15"/>
  <c r="O13"/>
  <c r="N13"/>
  <c r="M13"/>
  <c r="L13"/>
  <c r="K13"/>
  <c r="J13"/>
  <c r="I13"/>
  <c r="H13"/>
  <c r="G13"/>
  <c r="F13"/>
  <c r="E13"/>
  <c r="D13"/>
  <c r="O10"/>
  <c r="N10"/>
  <c r="M10"/>
  <c r="L10"/>
  <c r="K10"/>
  <c r="J10"/>
  <c r="I10"/>
  <c r="H10"/>
  <c r="G10"/>
  <c r="F10"/>
  <c r="E10"/>
  <c r="D10"/>
  <c r="C145" l="1"/>
  <c r="E341"/>
  <c r="I341"/>
  <c r="K341"/>
  <c r="M341"/>
  <c r="O341"/>
  <c r="F341"/>
  <c r="J341"/>
  <c r="L341"/>
  <c r="N341"/>
  <c r="E331"/>
  <c r="I331"/>
  <c r="I313" s="1"/>
  <c r="K331"/>
  <c r="M331"/>
  <c r="O331"/>
  <c r="O313" s="1"/>
  <c r="H331"/>
  <c r="L331"/>
  <c r="C318"/>
  <c r="C311"/>
  <c r="C305"/>
  <c r="C293"/>
  <c r="C283"/>
  <c r="M274"/>
  <c r="K274"/>
  <c r="I274"/>
  <c r="H274"/>
  <c r="F274"/>
  <c r="E274"/>
  <c r="D274"/>
  <c r="O258"/>
  <c r="N258"/>
  <c r="M258"/>
  <c r="L258"/>
  <c r="K258"/>
  <c r="J258"/>
  <c r="I258"/>
  <c r="H258"/>
  <c r="F258"/>
  <c r="E258"/>
  <c r="D258"/>
  <c r="C248"/>
  <c r="O234"/>
  <c r="N234"/>
  <c r="M234"/>
  <c r="L234"/>
  <c r="K234"/>
  <c r="J234"/>
  <c r="I234"/>
  <c r="H234"/>
  <c r="F234"/>
  <c r="E234"/>
  <c r="D234"/>
  <c r="C213"/>
  <c r="C206"/>
  <c r="C202" s="1"/>
  <c r="C199"/>
  <c r="C194"/>
  <c r="C191"/>
  <c r="C342"/>
  <c r="C228"/>
  <c r="G341"/>
  <c r="G234"/>
  <c r="C239"/>
  <c r="G258"/>
  <c r="C263"/>
  <c r="G274"/>
  <c r="G331"/>
  <c r="C335"/>
  <c r="C334" s="1"/>
  <c r="C187"/>
  <c r="C253"/>
  <c r="C328"/>
  <c r="C147"/>
  <c r="C231"/>
  <c r="C275"/>
  <c r="C285"/>
  <c r="C289"/>
  <c r="G294"/>
  <c r="K294"/>
  <c r="O294"/>
  <c r="H313"/>
  <c r="L85"/>
  <c r="G243"/>
  <c r="K243"/>
  <c r="O243"/>
  <c r="E278"/>
  <c r="K278"/>
  <c r="M278"/>
  <c r="O278"/>
  <c r="G278"/>
  <c r="D85"/>
  <c r="H85"/>
  <c r="I278"/>
  <c r="D294"/>
  <c r="F294"/>
  <c r="H294"/>
  <c r="J294"/>
  <c r="L294"/>
  <c r="N294"/>
  <c r="E294"/>
  <c r="I294"/>
  <c r="M294"/>
  <c r="L313"/>
  <c r="C66"/>
  <c r="G15"/>
  <c r="M37"/>
  <c r="F37"/>
  <c r="H37"/>
  <c r="J37"/>
  <c r="L37"/>
  <c r="N37"/>
  <c r="F85"/>
  <c r="J85"/>
  <c r="N85"/>
  <c r="D243"/>
  <c r="F243"/>
  <c r="H243"/>
  <c r="J243"/>
  <c r="L243"/>
  <c r="N243"/>
  <c r="E243"/>
  <c r="I243"/>
  <c r="M243"/>
  <c r="C341"/>
  <c r="D37"/>
  <c r="C48"/>
  <c r="I37"/>
  <c r="E37"/>
  <c r="O37"/>
  <c r="K37"/>
  <c r="G37"/>
  <c r="C34"/>
  <c r="C30"/>
  <c r="C24"/>
  <c r="E15"/>
  <c r="C19"/>
  <c r="C16"/>
  <c r="L9"/>
  <c r="N9"/>
  <c r="J9"/>
  <c r="H9"/>
  <c r="F9"/>
  <c r="D9"/>
  <c r="C10"/>
  <c r="D29"/>
  <c r="L29"/>
  <c r="E9"/>
  <c r="G9"/>
  <c r="I9"/>
  <c r="I8" s="1"/>
  <c r="K9"/>
  <c r="K8" s="1"/>
  <c r="M9"/>
  <c r="M8" s="1"/>
  <c r="O9"/>
  <c r="O8" s="1"/>
  <c r="D15"/>
  <c r="F15"/>
  <c r="H15"/>
  <c r="J15"/>
  <c r="L15"/>
  <c r="N15"/>
  <c r="F29"/>
  <c r="J29"/>
  <c r="N29"/>
  <c r="E85"/>
  <c r="G85"/>
  <c r="I85"/>
  <c r="K85"/>
  <c r="M85"/>
  <c r="O85"/>
  <c r="D278"/>
  <c r="F278"/>
  <c r="H278"/>
  <c r="J278"/>
  <c r="L278"/>
  <c r="N278"/>
  <c r="F331"/>
  <c r="J331"/>
  <c r="N331"/>
  <c r="C332"/>
  <c r="H29"/>
  <c r="C184"/>
  <c r="C155"/>
  <c r="C86"/>
  <c r="C58"/>
  <c r="C38"/>
  <c r="E29"/>
  <c r="G29"/>
  <c r="I29"/>
  <c r="K29"/>
  <c r="M29"/>
  <c r="O29"/>
  <c r="K313"/>
  <c r="M313"/>
  <c r="C301" l="1"/>
  <c r="L8"/>
  <c r="E313"/>
  <c r="E312" s="1"/>
  <c r="I36"/>
  <c r="C190"/>
  <c r="N36"/>
  <c r="N340"/>
  <c r="L340"/>
  <c r="L312" s="1"/>
  <c r="J340"/>
  <c r="F340"/>
  <c r="O340"/>
  <c r="M340"/>
  <c r="M312" s="1"/>
  <c r="K340"/>
  <c r="K312" s="1"/>
  <c r="I340"/>
  <c r="I312" s="1"/>
  <c r="E340"/>
  <c r="J313"/>
  <c r="J312" s="1"/>
  <c r="N313"/>
  <c r="F313"/>
  <c r="F312" s="1"/>
  <c r="G313"/>
  <c r="H312"/>
  <c r="C307"/>
  <c r="C292"/>
  <c r="I257"/>
  <c r="C282"/>
  <c r="M257"/>
  <c r="E257"/>
  <c r="C262"/>
  <c r="O242"/>
  <c r="N242"/>
  <c r="M242"/>
  <c r="L242"/>
  <c r="K242"/>
  <c r="J242"/>
  <c r="I242"/>
  <c r="H242"/>
  <c r="F242"/>
  <c r="E242"/>
  <c r="D242"/>
  <c r="K36"/>
  <c r="C238"/>
  <c r="C235" s="1"/>
  <c r="C209"/>
  <c r="C195"/>
  <c r="O257"/>
  <c r="C317"/>
  <c r="G242"/>
  <c r="C247"/>
  <c r="G340"/>
  <c r="C274"/>
  <c r="G257"/>
  <c r="K257"/>
  <c r="C331"/>
  <c r="N257"/>
  <c r="J257"/>
  <c r="F257"/>
  <c r="H8"/>
  <c r="E8"/>
  <c r="E36"/>
  <c r="L257"/>
  <c r="D257"/>
  <c r="L36"/>
  <c r="H36"/>
  <c r="G8"/>
  <c r="D36"/>
  <c r="J36"/>
  <c r="F36"/>
  <c r="M36"/>
  <c r="H257"/>
  <c r="J8"/>
  <c r="F8"/>
  <c r="C340"/>
  <c r="O36"/>
  <c r="G36"/>
  <c r="C33"/>
  <c r="C29" s="1"/>
  <c r="C15"/>
  <c r="D8"/>
  <c r="N8"/>
  <c r="C9"/>
  <c r="C37"/>
  <c r="O312" l="1"/>
  <c r="N312"/>
  <c r="I7"/>
  <c r="I344" s="1"/>
  <c r="O7"/>
  <c r="C295"/>
  <c r="M7"/>
  <c r="M344" s="1"/>
  <c r="C279"/>
  <c r="L7"/>
  <c r="L344" s="1"/>
  <c r="H7"/>
  <c r="H344" s="1"/>
  <c r="K7"/>
  <c r="K344" s="1"/>
  <c r="C246"/>
  <c r="C244" s="1"/>
  <c r="C234"/>
  <c r="J7"/>
  <c r="J344" s="1"/>
  <c r="C294"/>
  <c r="C259"/>
  <c r="G312"/>
  <c r="G7"/>
  <c r="F7"/>
  <c r="F344" s="1"/>
  <c r="N7"/>
  <c r="N344" s="1"/>
  <c r="E7"/>
  <c r="E344" s="1"/>
  <c r="D7"/>
  <c r="D344" s="1"/>
  <c r="C8"/>
  <c r="C278" l="1"/>
  <c r="G344"/>
  <c r="O344"/>
  <c r="C314"/>
  <c r="C313" s="1"/>
  <c r="C243"/>
  <c r="C258"/>
  <c r="C257" l="1"/>
  <c r="C242"/>
  <c r="C312" l="1"/>
  <c r="C95" l="1"/>
  <c r="C94" l="1"/>
  <c r="C85" l="1"/>
  <c r="C36" l="1"/>
  <c r="C7" s="1"/>
  <c r="C344" l="1"/>
  <c r="C346" s="1"/>
</calcChain>
</file>

<file path=xl/sharedStrings.xml><?xml version="1.0" encoding="utf-8"?>
<sst xmlns="http://schemas.openxmlformats.org/spreadsheetml/2006/main" count="696" uniqueCount="683">
  <si>
    <t>IMPUESTO PREDIAL</t>
  </si>
  <si>
    <t>IMPUESTO S/ ADQUISICION DE BIENES INMUEBLE</t>
  </si>
  <si>
    <t>RECARGOS</t>
  </si>
  <si>
    <t>GASTOS DE EJECUCION</t>
  </si>
  <si>
    <t>ACTUALIZACIONES</t>
  </si>
  <si>
    <t>IMPUESTO PREDIAL DE EJERCICIOS ANTERIORES</t>
  </si>
  <si>
    <t>APORTACIONES GENERALES DE OBRAS</t>
  </si>
  <si>
    <t>APORTACIONES GENERALES DE OBRAS DE EJERCICIOS ANTERIORES</t>
  </si>
  <si>
    <t>COMERCIANTES AMBULANTES DE BIENES Y SERVICIOS, Y ESTABLECIMIENTOS QUE USEN LA VIA PUBLICA</t>
  </si>
  <si>
    <t>PANTEONES</t>
  </si>
  <si>
    <t>RASTRO MUNICIPAL</t>
  </si>
  <si>
    <t>MERCADOS, CENTROS DE ABASTOS Y COMERCIOS</t>
  </si>
  <si>
    <t>REGISTRO CIVIL</t>
  </si>
  <si>
    <t>CATASTRO</t>
  </si>
  <si>
    <t>SEGURIDAD PUBLICA</t>
  </si>
  <si>
    <t>DESARROLLO URBANO</t>
  </si>
  <si>
    <t>LICENCIAS, PERMISOS, AUTORIZ.Y ANUENCIAS EN GRAL. PARA URBANIZ. CONTRUC. Y OTROS</t>
  </si>
  <si>
    <t>LICENCIA DE USO DE SUELO</t>
  </si>
  <si>
    <t>COLOCACION DE ANUNCIOS PUBLICITARIOS</t>
  </si>
  <si>
    <t>PERMISOS, LICENCIAS Y REGISTROS EN EL RAMO DE ALCOHOLES</t>
  </si>
  <si>
    <t>ASEO PUBLICO</t>
  </si>
  <si>
    <t>ACCESO A LA INFORMACION PUBLICA</t>
  </si>
  <si>
    <t>CONSTANCIAS, CERTIFICACIONES Y LEGALIZACION</t>
  </si>
  <si>
    <t>COMERCIO TEMPORAL EN TERRENOS PROPIEDAD DEL FUNDO MUNICIPAL</t>
  </si>
  <si>
    <t>PARQUES Y JARDINES</t>
  </si>
  <si>
    <t>ESTACIONAMIENTO EXCLUSIVO EN VIA PUBLICA</t>
  </si>
  <si>
    <t>REGISTRO AL PADRON DE CONTRIBUYENTES</t>
  </si>
  <si>
    <t>PRODUCTOS FINANCIEROS</t>
  </si>
  <si>
    <t>OTROS PRODUCTOS</t>
  </si>
  <si>
    <t>FONDO GENERAL DE PARTICIPACIONES</t>
  </si>
  <si>
    <t>FONDO DE FOMENTO MUNICIPAL</t>
  </si>
  <si>
    <t>FONDO DE FISCALIZACION Y RECAUDACION</t>
  </si>
  <si>
    <t>FONDO DE COMPENSACION</t>
  </si>
  <si>
    <t>IMPUESTO ESPECIAL SOBRE PRODUCCION Y SERVICIOS</t>
  </si>
  <si>
    <t>FONDO DEL IMPUESTO SOBRE LA RENTA</t>
  </si>
  <si>
    <t>FONDO DE ESTABILIZACION DE LOS INGRESOS DE LAS ENTIDADES FEDERATIVAS</t>
  </si>
  <si>
    <t>IMPUESTOS SOBRE AUTOMOVILES NUEVOS</t>
  </si>
  <si>
    <t>IMPUESTOS SOBRE TENENCIA Y USO DE VEHICULOS FED</t>
  </si>
  <si>
    <t>FONDO DE COMPENSACION DEL IMPTO. SOBRE AUTOS NUEVOS</t>
  </si>
  <si>
    <t>ART. 126 DE LA LEY DEL IMPUESTO SOBRE LA RENTA</t>
  </si>
  <si>
    <t>FONDO PARA LA INFRAESTRUCTURA SOCIAL MUNICIPAL (FISM)</t>
  </si>
  <si>
    <t>FONDO DE APORTACIONES PARA EL FORTALECIMIENTO DE LOS MUNICIPIOS (FORTAMUN-DF)</t>
  </si>
  <si>
    <t>CONVENIOS DE LIBRE DISPOSICION</t>
  </si>
  <si>
    <t>CONVENIOS ETIQUETADOS</t>
  </si>
  <si>
    <t>TRANSFERENCIAS DE LIBRE DISPOSICION</t>
  </si>
  <si>
    <t>PRESUPUESTO VIGENTE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</si>
  <si>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</si>
  <si>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</si>
  <si>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</si>
  <si>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</si>
  <si>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</si>
  <si>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</si>
  <si>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</si>
  <si>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</si>
  <si>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</si>
  <si>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</si>
  <si>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</si>
  <si>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</si>
  <si>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INGRESOS PROPIOS</t>
  </si>
  <si>
    <t>411</t>
  </si>
  <si>
    <t>IMPUESTOS</t>
  </si>
  <si>
    <t>4112</t>
  </si>
  <si>
    <t>IMPUESTOS SOBRE EL PATRIMONIO</t>
  </si>
  <si>
    <t>4112-01</t>
  </si>
  <si>
    <t>4112-01-01</t>
  </si>
  <si>
    <t>PROPIEDAD RUSTICA</t>
  </si>
  <si>
    <t>4112-01-02</t>
  </si>
  <si>
    <t>PROPIEDAD URBANA Y SUBURBANA</t>
  </si>
  <si>
    <t>4112-02</t>
  </si>
  <si>
    <t>4112-02-01</t>
  </si>
  <si>
    <t>IMPUESTO SOBRE ADQUISICION DE BIENES INMUEBLES</t>
  </si>
  <si>
    <t>4117</t>
  </si>
  <si>
    <t>ACCESORIOS DE IMPUESTOS</t>
  </si>
  <si>
    <t>4117-01</t>
  </si>
  <si>
    <t>4117-01-01</t>
  </si>
  <si>
    <t>RECARGOS DE IMPUESTO PREDIAL</t>
  </si>
  <si>
    <t>4117-01-02</t>
  </si>
  <si>
    <t>RECARGOS DE ISABI CATASTRO</t>
  </si>
  <si>
    <t>4117-02</t>
  </si>
  <si>
    <t>4117-02-01</t>
  </si>
  <si>
    <t>4117-02-02</t>
  </si>
  <si>
    <t>REQUERIMIENTO DE IMPUESTO PREDIAL</t>
  </si>
  <si>
    <t>4117-02-03</t>
  </si>
  <si>
    <t>EMBARGO DE IMPUESTO PREDIAL</t>
  </si>
  <si>
    <t>4117-02-04</t>
  </si>
  <si>
    <t>REMATE DE IMPUESTO PREDIAL</t>
  </si>
  <si>
    <t>4117-03</t>
  </si>
  <si>
    <t>4117-03-01</t>
  </si>
  <si>
    <t>ACTUALIZACIONES DE IMPUESTO PREDIAL</t>
  </si>
  <si>
    <t>4118</t>
  </si>
  <si>
    <t>IMPUESTOS NO COMPRENDIDOS EN LA LEY DE INGRESOS VIGENTE, CAUSADOS EN EJERCICIOS FISCALES ANTERIORES PENDIENTES DE LIQUIDACIÓN O PAGO</t>
  </si>
  <si>
    <t>4118-01</t>
  </si>
  <si>
    <t>4118-01-01</t>
  </si>
  <si>
    <t>413</t>
  </si>
  <si>
    <t>CONTRIBUCIONES DE MEJORAS</t>
  </si>
  <si>
    <t>4131</t>
  </si>
  <si>
    <t>CONTRIBUCIONES DE MEJORAS POR OBRAS PÚBLICAS</t>
  </si>
  <si>
    <t>4131-01</t>
  </si>
  <si>
    <t>4131-01-01</t>
  </si>
  <si>
    <t>APORTACIONES GENERALES  DE OBRAS</t>
  </si>
  <si>
    <t>4132</t>
  </si>
  <si>
    <t>CONTRIBUCIONES DE MEJORAS NO COMPRENDIDAS EN LA LEY DE INGRESOS VIGENTE, CAUSADAS EN EJERCICIOS FISCALES ANTERIORES PENDIENTES DE LIQUIDACIÓN O PAGO</t>
  </si>
  <si>
    <t>4132-01</t>
  </si>
  <si>
    <t>4132-01-01</t>
  </si>
  <si>
    <t>414</t>
  </si>
  <si>
    <t>DERECHOS</t>
  </si>
  <si>
    <t>4141</t>
  </si>
  <si>
    <t>DERECHOS POR EL USO, GOCE, APROVECHAMIENTO O EXPLOTACIÓN DE BIENES DE DOMINIO PÚBLICO</t>
  </si>
  <si>
    <t>4141-01</t>
  </si>
  <si>
    <t>4141-01-01</t>
  </si>
  <si>
    <t>ESPECTACULOS PUBLICOS SIN VENTA DE BEBIDAS</t>
  </si>
  <si>
    <t>4141-01-02</t>
  </si>
  <si>
    <t>EXPEDICION DE PERM. PTOS. FIJOS SEMFI.MOV</t>
  </si>
  <si>
    <t>4141-01-03</t>
  </si>
  <si>
    <t>CUTOA DIARIA A PUESTOS FIJOS SEMIFIJOS Y</t>
  </si>
  <si>
    <t>4141-01-04</t>
  </si>
  <si>
    <t>USOS DIVERSOS BANQUETAS Y JARDINES DE EDIFICIOS</t>
  </si>
  <si>
    <t>4141-01-05</t>
  </si>
  <si>
    <t>CONSTANCIA DE PERMISOS COMERCIOS FIJOS</t>
  </si>
  <si>
    <t>4141-01-06</t>
  </si>
  <si>
    <t>PUESTOS ESTABLECIDOS EN FORMA EVENTUAL</t>
  </si>
  <si>
    <t>4141-01-07</t>
  </si>
  <si>
    <t>INST. DE JUEGOS MECANICOS EN VIA PUBLICA</t>
  </si>
  <si>
    <t>4141-01-08</t>
  </si>
  <si>
    <t>INSTALACION DE TIANGUIS</t>
  </si>
  <si>
    <t>4141-01-09</t>
  </si>
  <si>
    <t>INSTALACION DE MAQUINAS DESPACHADORAS</t>
  </si>
  <si>
    <t>4141-02</t>
  </si>
  <si>
    <t>4141-02-01</t>
  </si>
  <si>
    <t>TERRENOS A PERPETUIDAD PANTEON JARDIN DE LA CRUZ</t>
  </si>
  <si>
    <t>4141-02-02</t>
  </si>
  <si>
    <t>TERRENOS PERPETUIDAD PANTEON HIDALGO</t>
  </si>
  <si>
    <t>4141-02-03</t>
  </si>
  <si>
    <t>TERRENOS PERPETUIDAD FUERA DE LA CABECERA</t>
  </si>
  <si>
    <t>4141-02-04</t>
  </si>
  <si>
    <t>TEMPORALIDAD A 6 AÑOS PANTEON JARDIN DE LA CRUZ</t>
  </si>
  <si>
    <t>4141-02-05</t>
  </si>
  <si>
    <t>TEMPORALIDAD A 6 AÑOS PANTEON HIDALGO</t>
  </si>
  <si>
    <t>4141-02-06</t>
  </si>
  <si>
    <t>TEMPORALIDAD A 6 AÑOS FUERA DE LA CABECERA</t>
  </si>
  <si>
    <t>4141-02-07</t>
  </si>
  <si>
    <t>ADQ. CRIPTAS O MAUS. INDIV. JARDINES DE SAN JUAN</t>
  </si>
  <si>
    <t>4141-02-08</t>
  </si>
  <si>
    <t>PERM. DE INST. O CONST. DE CRIPTAS PANTEON JARDIN DE LA CRUZ</t>
  </si>
  <si>
    <t>4141-02-09</t>
  </si>
  <si>
    <t>PER. DE INST. O CONST. DE CRIPTAS PANTEON HIDALGO</t>
  </si>
  <si>
    <t>4141-03</t>
  </si>
  <si>
    <t>4141-03-01</t>
  </si>
  <si>
    <t>MATANZA DENTRO DEL RASTRO</t>
  </si>
  <si>
    <t>4141-03-02</t>
  </si>
  <si>
    <t>ACARREO DE CARNE EN CAMIONES DEL MUNICIPIO</t>
  </si>
  <si>
    <t>4141-03-03</t>
  </si>
  <si>
    <t>ACARREO DE CARNES DE EMP O PART CON CONV</t>
  </si>
  <si>
    <t>4141-03-04</t>
  </si>
  <si>
    <t>SERVICIOS QUE SE PRESTEN EN EL INTERIOR DEL RASTRO</t>
  </si>
  <si>
    <t>4141-03-05</t>
  </si>
  <si>
    <t>VTA. DE PRODUCTOS OBTENIDOS EN EL RASTRO</t>
  </si>
  <si>
    <t>4141-03-06</t>
  </si>
  <si>
    <t>RENTA DE LOC. ANEXOS AL RASTRO MPAL.</t>
  </si>
  <si>
    <t>4141-03-07</t>
  </si>
  <si>
    <t>REFRIGERACION DE CARNES EN EL RASTRO</t>
  </si>
  <si>
    <t>4141-04</t>
  </si>
  <si>
    <t>4141-04-01</t>
  </si>
  <si>
    <t>LOCATARIOS DE MERCADO JUAN ESCUTIA</t>
  </si>
  <si>
    <t>4141-04-02</t>
  </si>
  <si>
    <t>LOCATARIOS DE MERCADO MORELOS</t>
  </si>
  <si>
    <t>4141-04-03</t>
  </si>
  <si>
    <t>LOCATARIOS DE MERCADO AMADO NERVO</t>
  </si>
  <si>
    <t>4141-04-04</t>
  </si>
  <si>
    <t>LOCATARIOS DE MERCADOS HERIBERTO CASAS</t>
  </si>
  <si>
    <t>4141-04-05</t>
  </si>
  <si>
    <t>LOCATARIOS DEL MERCADO DEL MAR</t>
  </si>
  <si>
    <t>4141-04-06</t>
  </si>
  <si>
    <t>TITULO CONCESION</t>
  </si>
  <si>
    <t>4141-04-08</t>
  </si>
  <si>
    <t>CAMBIO DE GIRO DE MERCADOS PUBLICOS</t>
  </si>
  <si>
    <t>4141-04-09</t>
  </si>
  <si>
    <t>REPOSICION DE TARJETAS DE PAGO</t>
  </si>
  <si>
    <t>4141-04-10</t>
  </si>
  <si>
    <t>CONSTANCIAS PERSONALES</t>
  </si>
  <si>
    <t>4141-04-11</t>
  </si>
  <si>
    <t>CONSTANCIAS DE NO ADEUDOS</t>
  </si>
  <si>
    <t>4141-04-12</t>
  </si>
  <si>
    <t>AUTORIZACION PARA REMODELACION DE LOCALES</t>
  </si>
  <si>
    <t>4141-04-13</t>
  </si>
  <si>
    <t>SERV. DE SANITARIOS MERCADO JUAN ESCUTIA</t>
  </si>
  <si>
    <t>4141-04-14</t>
  </si>
  <si>
    <t>SERV. DE SANITARIOS MERCADO MORELOS</t>
  </si>
  <si>
    <t>4141-04-15</t>
  </si>
  <si>
    <t>SERV. DE SANITARIOS MERCADO AMADO NERVO</t>
  </si>
  <si>
    <t>4141-04-16</t>
  </si>
  <si>
    <t>SERV. DE SANITARIOS MERCADO DEL MAR</t>
  </si>
  <si>
    <t>4141-04-17</t>
  </si>
  <si>
    <t>PERMUTA DE LOCAL COMERCIAL</t>
  </si>
  <si>
    <t>4141-04-18</t>
  </si>
  <si>
    <t>REFRENDO DE TIT CONCE M. JUAN ESC Y M. MORELOS</t>
  </si>
  <si>
    <t>4141-04-19</t>
  </si>
  <si>
    <t>REFRENDO DE TIT CONCE M. JUAN P.A. H.C. A.M. DEL MAR</t>
  </si>
  <si>
    <t>4143</t>
  </si>
  <si>
    <t>DERECHOS POR PRESTACIÓN DE SERVICIOS</t>
  </si>
  <si>
    <t>4143-01</t>
  </si>
  <si>
    <t>4143-01-01</t>
  </si>
  <si>
    <t>MATRIMONIOS</t>
  </si>
  <si>
    <t>4143-01-02</t>
  </si>
  <si>
    <t>DIVORCIOS</t>
  </si>
  <si>
    <t>4143-01-03</t>
  </si>
  <si>
    <t>TERRENOS DE PANTEONES</t>
  </si>
  <si>
    <t>4143-01-04</t>
  </si>
  <si>
    <t>NACIMIENTOS</t>
  </si>
  <si>
    <t>4143-01-05</t>
  </si>
  <si>
    <t>RECONOCIMIENTOS</t>
  </si>
  <si>
    <t>4143-01-06</t>
  </si>
  <si>
    <t>DEFUNCION</t>
  </si>
  <si>
    <t>4143-01-07</t>
  </si>
  <si>
    <t>SERVICIOS DIVERSOS</t>
  </si>
  <si>
    <t>4143-02</t>
  </si>
  <si>
    <t>4143-02-01</t>
  </si>
  <si>
    <t>PLANOS DEL MUNICIPIO A DIFERENTES ESCALAS</t>
  </si>
  <si>
    <t>4143-02-02</t>
  </si>
  <si>
    <t>LEVANTAMIENTO TOPOGRAFICO</t>
  </si>
  <si>
    <t>4143-02-03</t>
  </si>
  <si>
    <t>VERIF. DE MED.FISICA Y COLIND. DE PREDIO URB</t>
  </si>
  <si>
    <t>4143-02-04</t>
  </si>
  <si>
    <t>VERIF.DE MED. FISICA Y COLIND. DE PREDIO RUSTICO</t>
  </si>
  <si>
    <t>4143-02-05</t>
  </si>
  <si>
    <t>TRAMITE DE ESCRITUR.POR CLAVE CATASTRAL</t>
  </si>
  <si>
    <t>4143-02-06</t>
  </si>
  <si>
    <t>AVALUO CATASTRAL PREDIO URBANO</t>
  </si>
  <si>
    <t>4143-02-07</t>
  </si>
  <si>
    <t>AVALUO CATASTRAL PREDIO RUSTICO</t>
  </si>
  <si>
    <t>4143-02-08</t>
  </si>
  <si>
    <t>CONSTANCIA DE REGISTRO CATASTRAL</t>
  </si>
  <si>
    <t>4143-02-09</t>
  </si>
  <si>
    <t>CONSTANCIA DE NO REGISTRO CATASTRAL</t>
  </si>
  <si>
    <t>4143-02-10</t>
  </si>
  <si>
    <t>PRESENTACION DE REGIMEN DE CONDOMINIO</t>
  </si>
  <si>
    <t>4143-02-11</t>
  </si>
  <si>
    <t>PRESENTACION DE FIDEICOMISO NO TRASLATIVO</t>
  </si>
  <si>
    <t>4143-02-12</t>
  </si>
  <si>
    <t>PRESENTACION DE SEGUNDO TESTIMONIO</t>
  </si>
  <si>
    <t>4143-02-13</t>
  </si>
  <si>
    <t>CANCELACION DE ESCRITURA POR REV.</t>
  </si>
  <si>
    <t>4143-02-14</t>
  </si>
  <si>
    <t>LIBERACION DE PATRIMONIO FAM. DE ESCRITURAS</t>
  </si>
  <si>
    <t>4143-02-15</t>
  </si>
  <si>
    <t>RECTIFICACION DE ESCRITURAS</t>
  </si>
  <si>
    <t>4143-02-16</t>
  </si>
  <si>
    <t>ESCRITURA DE PROTOCOLIZACION</t>
  </si>
  <si>
    <t>4143-02-17</t>
  </si>
  <si>
    <t>POR CADA EVENTO DE REINGRESO DE TRAMITE</t>
  </si>
  <si>
    <t>4143-02-18</t>
  </si>
  <si>
    <t>DESMANCOMUNIZACION DE BIENES INMUEBLES</t>
  </si>
  <si>
    <t>4143-02-19</t>
  </si>
  <si>
    <t>ACTUALIZACION DE CARTOGRAFIA POR VALUACION</t>
  </si>
  <si>
    <t>4143-02-20</t>
  </si>
  <si>
    <t>REVISION DE FIDEICOMISO</t>
  </si>
  <si>
    <t>4143-02-21</t>
  </si>
  <si>
    <t>SUSTITUCION DE FIDUCIARIOS O FIDEICOMITENTE</t>
  </si>
  <si>
    <t>4143-02-23</t>
  </si>
  <si>
    <t>INFORMACION GENERAL PREDIO CON NOTIFICACION</t>
  </si>
  <si>
    <t>4143-02-27</t>
  </si>
  <si>
    <t>PRESENTACION DE TESTIMONIO DE LOTIFICACION</t>
  </si>
  <si>
    <t>4143-02-28</t>
  </si>
  <si>
    <t>PRESENTACION DE TESTIMONIO POR DIVISION DE LOTE</t>
  </si>
  <si>
    <t>4143-02-29</t>
  </si>
  <si>
    <t>VALIDACION DE ACTO O DOCTO. OTORGADO FUERA</t>
  </si>
  <si>
    <t>4143-02-30</t>
  </si>
  <si>
    <t>SELLO DE ESCRITURA YA SOLVENTADA</t>
  </si>
  <si>
    <t>4143-02-31</t>
  </si>
  <si>
    <t>REIMPRESION DE COMPROBANTE DE PAGO ISABI</t>
  </si>
  <si>
    <t>4143-02-32</t>
  </si>
  <si>
    <t>TRAMITE URGENTE POR PREDIO</t>
  </si>
  <si>
    <t>4143-02-33</t>
  </si>
  <si>
    <t>REG. O MOD. PRED. EN VIAS DE REGULARIZACION</t>
  </si>
  <si>
    <t>4143-02-34</t>
  </si>
  <si>
    <t>CONSTANCIA DE NO ADEUDO PREDIAL O REIMP DE REC PGO</t>
  </si>
  <si>
    <t>4143-02-36</t>
  </si>
  <si>
    <t>LIBERACION DE SUSPENCION DE TRASLADO DE DOMINIO</t>
  </si>
  <si>
    <t>4143-02-37</t>
  </si>
  <si>
    <t>ELABORACION DE FICHA CATASTRAL</t>
  </si>
  <si>
    <t>4143-02-38</t>
  </si>
  <si>
    <t>SUBDIVISION DE PREDIOS POR CADA 2 LOTES</t>
  </si>
  <si>
    <t>4143-02-39</t>
  </si>
  <si>
    <t>PRESENTACION DE TESTIMONIO APEO Y DESLINDE NOTARIAL</t>
  </si>
  <si>
    <t>4143-02-40</t>
  </si>
  <si>
    <t>MANIFEST. DE CONST. PREVIA LICENCIA DE CONST. O DICT DE OCUP</t>
  </si>
  <si>
    <t>4143-02-41</t>
  </si>
  <si>
    <t>MANIFEST. DE CONST. PREDIO DE MAS DE 10 AÑOS CONST</t>
  </si>
  <si>
    <t>4143-02-42</t>
  </si>
  <si>
    <t>EXPED. DE CONST DE FECHA DE ADQ. Y/O ANTECED. DE PROP</t>
  </si>
  <si>
    <t>4143-02-43</t>
  </si>
  <si>
    <t>EXPED. DE CLAVE CATASTRAL O CAMBIO DE RUST A URB</t>
  </si>
  <si>
    <t>4143-02-44</t>
  </si>
  <si>
    <t>POR PREDIO ADICIONAL TRAMITADO</t>
  </si>
  <si>
    <t>4143-02-45</t>
  </si>
  <si>
    <t>LIBERACION DE USUFRUCTO VITALICIO</t>
  </si>
  <si>
    <t>4143-02-46</t>
  </si>
  <si>
    <t>FUSION DE PREDIOS</t>
  </si>
  <si>
    <t>4143-02-47</t>
  </si>
  <si>
    <t>REGISTRO DE PERITO VALUADOR POR INSCRIPCION</t>
  </si>
  <si>
    <t>4143-02-48</t>
  </si>
  <si>
    <t>REGISTRO DE PERITO VALUADOR POR REINSCRIPCION</t>
  </si>
  <si>
    <t>4143-02-49</t>
  </si>
  <si>
    <t>COPIA DE DOCUMENTOS</t>
  </si>
  <si>
    <t>4143-02-50</t>
  </si>
  <si>
    <t>EXPEDICION DE CONSTANCIA DE ANTECEDENTES DE REGISTRO CATASTRAL</t>
  </si>
  <si>
    <t>4143-02-51</t>
  </si>
  <si>
    <t>PRESENTACION DE FIDEICOMISO TRASLATIVO DE DOMINIO</t>
  </si>
  <si>
    <t>4143-02-52</t>
  </si>
  <si>
    <t>LIBERACION DE RESERVA DE DOMINIO</t>
  </si>
  <si>
    <t>4143-02-53</t>
  </si>
  <si>
    <t>FUSION DE PREDIOS DE 3 A 5</t>
  </si>
  <si>
    <t>4143-02-54</t>
  </si>
  <si>
    <t>FUSION DE PREDIOS DE 6 A 10</t>
  </si>
  <si>
    <t>4143-02-55</t>
  </si>
  <si>
    <t>FUSION DE PREDIOS DE 11 EN ADELANTE</t>
  </si>
  <si>
    <t>4143-03</t>
  </si>
  <si>
    <t>4143-03-01</t>
  </si>
  <si>
    <t>SERVICIOS ESPECIALES DE SEGURIDAD PUBLICA</t>
  </si>
  <si>
    <t>4143-04</t>
  </si>
  <si>
    <t>4143-04-01</t>
  </si>
  <si>
    <t>SERVICIOS DE EVALUACION DE IMPACTO AMBIENTAL</t>
  </si>
  <si>
    <t>4143-04-02</t>
  </si>
  <si>
    <t>EVALUACION DE LA MANIFESTACION DE IMPACTO</t>
  </si>
  <si>
    <t>4143-04-03</t>
  </si>
  <si>
    <t>DICTAMINACION DE FACTIBILIDAD AMBIENTAL</t>
  </si>
  <si>
    <t>4143-04-04</t>
  </si>
  <si>
    <t>EMISION DE LICENCIAS AMBIENTALES</t>
  </si>
  <si>
    <t>4143-04-05</t>
  </si>
  <si>
    <t>SERVICIOS DE DICTAMINACION FORESTAL</t>
  </si>
  <si>
    <t>4143-04-06</t>
  </si>
  <si>
    <t>SERV. DE VERIF.AMBIENTAL EN MATERIA DE PREVEN  Y CONTROL</t>
  </si>
  <si>
    <t>4143-04-07</t>
  </si>
  <si>
    <t>REGISTROS RELACIONADOS CON MANEJO DE RESIDUOS</t>
  </si>
  <si>
    <t>4143-05</t>
  </si>
  <si>
    <t>4143-05-01</t>
  </si>
  <si>
    <t>CONSTANCIA DE COMPATIBILIDAD URBANISTICA</t>
  </si>
  <si>
    <t>4143-05-02</t>
  </si>
  <si>
    <t>AUT. DEL PROYECTO DE FRACC Y ACCION URBANA</t>
  </si>
  <si>
    <t>4143-05-04</t>
  </si>
  <si>
    <t>AUTORIZACION PARA URBANIZACION</t>
  </si>
  <si>
    <t>4143-05-05</t>
  </si>
  <si>
    <t>AUTORIZACION DE SUBDIVISION DE PREDIOS</t>
  </si>
  <si>
    <t>4143-05-06</t>
  </si>
  <si>
    <t>AUT. P MOVIM DE TIERRAS POR M3</t>
  </si>
  <si>
    <t>4143-05-07</t>
  </si>
  <si>
    <t>AUT. P COMPACT.PAV  P EST POR M2</t>
  </si>
  <si>
    <t>4143-05-08</t>
  </si>
  <si>
    <t>LICENCIA PARA CONSTRUC.DE INFRAESTRUCT. EN LA VIA PUB.</t>
  </si>
  <si>
    <t>4143-05-09</t>
  </si>
  <si>
    <t>AUT  PARA CONST TEMPORAL DE LA VIA PUBLICA</t>
  </si>
  <si>
    <t>4143-05-10</t>
  </si>
  <si>
    <t>INSP. OCULAR Y VERIF OBRAS DE URBANIZACION</t>
  </si>
  <si>
    <t>4143-05-11</t>
  </si>
  <si>
    <t>REVISION Y AUTORIZACION DEL PROYECTO A.</t>
  </si>
  <si>
    <t>4143-05-12</t>
  </si>
  <si>
    <t>LICENCIA DE CONSTRUCCION</t>
  </si>
  <si>
    <t>4143-05-13</t>
  </si>
  <si>
    <t>EMITIR OTRO TIPO DE AUTORIZACION REFERENTE A LA EDIF</t>
  </si>
  <si>
    <t>4143-05-14</t>
  </si>
  <si>
    <t>AUTORIZACION PARA CONSTRUCCION ESP. PUB. O PRIVADA</t>
  </si>
  <si>
    <t>4143-05-15</t>
  </si>
  <si>
    <t>REFRENDO DE LICENCIA, PERMISO O AUTORIZACION</t>
  </si>
  <si>
    <t>4143-05-16</t>
  </si>
  <si>
    <t>ALINEAMIENTO Y DESIGNACION DE NUMERO OFICIAL</t>
  </si>
  <si>
    <t>4143-05-17</t>
  </si>
  <si>
    <t>AUTORIZACION P/FUSIONAR O SUBDIVIDIR PREDIO</t>
  </si>
  <si>
    <t>4143-05-19</t>
  </si>
  <si>
    <t>AUTOR.BAJO REGIMEN DE PROP.EN CONDOMINIO</t>
  </si>
  <si>
    <t>4143-05-20</t>
  </si>
  <si>
    <t>OTORGAMIENTO DE CONSTANCIA O DE DICTAMEN</t>
  </si>
  <si>
    <t>4143-05-21</t>
  </si>
  <si>
    <t>COPIA DE DOCUMENTOS OFICIALES</t>
  </si>
  <si>
    <t>4143-05-24</t>
  </si>
  <si>
    <t>INSTALACION DE CASETAS TELEFONICAS</t>
  </si>
  <si>
    <t>4143-05-25</t>
  </si>
  <si>
    <t>INSTALACION DE POSTES PARA TENDIDO DE CABLE</t>
  </si>
  <si>
    <t>4143-05-26</t>
  </si>
  <si>
    <t>INSTALACION DE POSTES CON INFRAESTRUCTURA DE ALUMBRADO PUBLICO</t>
  </si>
  <si>
    <t>4143-05-27</t>
  </si>
  <si>
    <t>INSTALACION DE INFRAESTRUCTURA SUBTERRANEA</t>
  </si>
  <si>
    <t>4143-05-28</t>
  </si>
  <si>
    <t>INSTALACION DE INFRAESTRUCTURA SUPERFICIAL</t>
  </si>
  <si>
    <t>4143-05-29</t>
  </si>
  <si>
    <t>AUTORIZACION PARA INICIAR LA VENTA DE LOTES</t>
  </si>
  <si>
    <t>4143-05-30</t>
  </si>
  <si>
    <t>EMISION DE LA RESOLUCION DEFINITIVA DE AUT. DE FRACC</t>
  </si>
  <si>
    <t>4143-05-31</t>
  </si>
  <si>
    <t>TRAMITE URGENTE</t>
  </si>
  <si>
    <t>4143-05-32</t>
  </si>
  <si>
    <t>HOMOLOGACION O NVA ZONIFICACION DE USO DE SUELO</t>
  </si>
  <si>
    <t>4143-06</t>
  </si>
  <si>
    <t>4143-06-01</t>
  </si>
  <si>
    <t>4143-06-02</t>
  </si>
  <si>
    <t>LICENCIA DE USO DE SUELO EXTEMPORANEA</t>
  </si>
  <si>
    <t>4143-07</t>
  </si>
  <si>
    <t>4143-07-01</t>
  </si>
  <si>
    <t>ANUNCIOS TEMPORALES POR 30 Y 90 DIAS</t>
  </si>
  <si>
    <t>4143-07-02</t>
  </si>
  <si>
    <t>ANUNCIOS PERMANENTES POR AÑO</t>
  </si>
  <si>
    <t>4143-08</t>
  </si>
  <si>
    <t>4143-08-01</t>
  </si>
  <si>
    <t>EVENTOS PUB. C/VTA DE BEBIDAS DE ALTA Y BAJA</t>
  </si>
  <si>
    <t>4143-08-02</t>
  </si>
  <si>
    <t>ANUENCIA O CONFORMIDAD EN RAMO DE ALCOHOLES</t>
  </si>
  <si>
    <t>4143-08-03</t>
  </si>
  <si>
    <t>TARJETA DE IDENTIFICACION DE GIRO</t>
  </si>
  <si>
    <t>4143-08-04</t>
  </si>
  <si>
    <t>LICENCIA DE FUNCIONAMIENTO EN EL RAMO DE ALCOHOLES</t>
  </si>
  <si>
    <t>4143-09</t>
  </si>
  <si>
    <t>4143-09-01</t>
  </si>
  <si>
    <t>RECOLECCION DE BASURA, DESECHOS O DESPER.</t>
  </si>
  <si>
    <t>4143-09-02</t>
  </si>
  <si>
    <t>LIMPIEZA DE SUPERFICIES PRIVADAS</t>
  </si>
  <si>
    <t>4143-09-04</t>
  </si>
  <si>
    <t>DEPOSITO DESECHOS EN RELLENO SANITARIO DE</t>
  </si>
  <si>
    <t>4143-09-05</t>
  </si>
  <si>
    <t>DEPOSITA BASURA RELLENO SANITARIO POR CONVENIO</t>
  </si>
  <si>
    <t>4143-09-06</t>
  </si>
  <si>
    <t>RECOLECCION DE BASURA EN EVENTOS ESPECIALES</t>
  </si>
  <si>
    <t>4143-09-07</t>
  </si>
  <si>
    <t>RECOLECCION DE BAS.A A COM.QUE NO GENEREN MAS DE 20 KG</t>
  </si>
  <si>
    <t>4143-10</t>
  </si>
  <si>
    <t>4143-10-01</t>
  </si>
  <si>
    <t>EXPEDICION DE COPIAS SIMPLES A PARTIR DE LA VEINTIUNA</t>
  </si>
  <si>
    <t>4143-10-02</t>
  </si>
  <si>
    <t>CERTIFICACION DE HOJAS</t>
  </si>
  <si>
    <t>4143-10-03</t>
  </si>
  <si>
    <t>IMPRESION DE DOCUMENTOS EN MEDIO MAGNETICO</t>
  </si>
  <si>
    <t>4143-10-04</t>
  </si>
  <si>
    <t>REPRODUCCION DE DOCUMENTOS EN MEDIO MAGNETICO</t>
  </si>
  <si>
    <t>4143-10-05</t>
  </si>
  <si>
    <t>CONSTANCIA DE BUSQUEDA DE INFRACCION</t>
  </si>
  <si>
    <t>4143-10-06</t>
  </si>
  <si>
    <t>CONSTANCIA DE BUSQUEDA DE NO INFRACCION</t>
  </si>
  <si>
    <t>4143-11</t>
  </si>
  <si>
    <t>4143-11-01</t>
  </si>
  <si>
    <t>CONSTANCIA DE INGRESOS</t>
  </si>
  <si>
    <t>4143-11-02</t>
  </si>
  <si>
    <t>CONSTANCIA DE DEPENDENCIA ECONOMICA</t>
  </si>
  <si>
    <t>4143-11-03</t>
  </si>
  <si>
    <t>CERTIFICACION DE FIRMAS</t>
  </si>
  <si>
    <t>4143-11-04</t>
  </si>
  <si>
    <t>FIRMA EXCEDENTE</t>
  </si>
  <si>
    <t>4143-11-05</t>
  </si>
  <si>
    <t>CERTIFICACION DE BUSQ.DE ANTECEDENTE</t>
  </si>
  <si>
    <t>4143-11-06</t>
  </si>
  <si>
    <t>CONSTANCIA Y CERTIFICACION DE RESIDENCIA</t>
  </si>
  <si>
    <t>4143-11-07</t>
  </si>
  <si>
    <t>CERTIFICADO ANTECEDENTE DE ESCRITURA DEL</t>
  </si>
  <si>
    <t>4143-11-08</t>
  </si>
  <si>
    <t>CONSTANCIA DE BUENA CONDUCTA</t>
  </si>
  <si>
    <t>4143-11-09</t>
  </si>
  <si>
    <t>CONSTANCIA DE MODO HONESTO DE VIVIR</t>
  </si>
  <si>
    <t>4143-11-10</t>
  </si>
  <si>
    <t>CONSTANCIA DE IDENTIDAD</t>
  </si>
  <si>
    <t>4143-11-11</t>
  </si>
  <si>
    <t>CONSTANCIA DE NO REGISTRO DE SMN</t>
  </si>
  <si>
    <t>4143-11-12</t>
  </si>
  <si>
    <t>INSPECC.Y DICTAMEN DE PROTECCION CIVIL</t>
  </si>
  <si>
    <t>4143-11-13</t>
  </si>
  <si>
    <t>CERTIFICACION MEDICA</t>
  </si>
  <si>
    <t>4143-11-14</t>
  </si>
  <si>
    <t>CONSULTAS MEDICAS (AREA DENTAL)</t>
  </si>
  <si>
    <t>4143-11-15</t>
  </si>
  <si>
    <t>SERV.CENTRO ANTIRRABICO Y CONTROL CANINO</t>
  </si>
  <si>
    <t>4143-11-16</t>
  </si>
  <si>
    <t>VERIFICACION SANITARIA A COMERCIOS</t>
  </si>
  <si>
    <t>4143-12</t>
  </si>
  <si>
    <t>4143-12-01</t>
  </si>
  <si>
    <t>PROPIEDAD URBANA FUNDO MUNICIPAL</t>
  </si>
  <si>
    <t>4143-13</t>
  </si>
  <si>
    <t>4143-13-01</t>
  </si>
  <si>
    <t>TALA O PODA DE ARBOLES A DOM. PARTICULAR</t>
  </si>
  <si>
    <t>4143-13-02</t>
  </si>
  <si>
    <t>RECOLECCION DE RESIDUOS VEGETALES</t>
  </si>
  <si>
    <t>4143-14</t>
  </si>
  <si>
    <t>4143-14-01</t>
  </si>
  <si>
    <t>POR ESTACIONARSE EN LUGAR EXCLUSIVO</t>
  </si>
  <si>
    <t>4143-14-02</t>
  </si>
  <si>
    <t>PERMISO PARA CARGA Y DESCARGA</t>
  </si>
  <si>
    <t>4149</t>
  </si>
  <si>
    <t>OTROS DERECHOS</t>
  </si>
  <si>
    <t>4149-01</t>
  </si>
  <si>
    <t>4149-01-01</t>
  </si>
  <si>
    <t>REGISTRO AL PADRON DE PERITOS</t>
  </si>
  <si>
    <t>4149-01-02</t>
  </si>
  <si>
    <t>INSCRIPCION AL PADRON DE PROVEEDORES</t>
  </si>
  <si>
    <t>4149-01-03</t>
  </si>
  <si>
    <t>INSCRIPCION AL PADRON DE CONTRATISTAS</t>
  </si>
  <si>
    <t>4149-01-04</t>
  </si>
  <si>
    <t>ACREDITACION Y REFREN. DE CORRESPON. DE OBRA</t>
  </si>
  <si>
    <t>4149-01-05</t>
  </si>
  <si>
    <t>4149-01-06</t>
  </si>
  <si>
    <t xml:space="preserve"> 5% AL MILLAR</t>
  </si>
  <si>
    <t>415</t>
  </si>
  <si>
    <t>PRODUCTOS</t>
  </si>
  <si>
    <t>4151</t>
  </si>
  <si>
    <t>4151-01</t>
  </si>
  <si>
    <t>4151-01-01</t>
  </si>
  <si>
    <t>INT. POR INVERSION GASTO CORRIENTE</t>
  </si>
  <si>
    <t>4151-01-02</t>
  </si>
  <si>
    <t>INT. POR INVERSION FONDO FEDERAL</t>
  </si>
  <si>
    <t>4151-01-03</t>
  </si>
  <si>
    <t>BONIFICACIONES BANCARIAS</t>
  </si>
  <si>
    <t>4151-01-04</t>
  </si>
  <si>
    <t>INT. POR PARTICIPACIONES  FED R 28</t>
  </si>
  <si>
    <t>4151-01-05</t>
  </si>
  <si>
    <t>INT. FONDO III</t>
  </si>
  <si>
    <t>4151-01-06</t>
  </si>
  <si>
    <t>INT. FONDO IV</t>
  </si>
  <si>
    <t>4151-01-07</t>
  </si>
  <si>
    <t>INT. FISM</t>
  </si>
  <si>
    <t>4151-01-08</t>
  </si>
  <si>
    <t>INT. FORTAMUN</t>
  </si>
  <si>
    <t>4151-02</t>
  </si>
  <si>
    <t>4151-02-01</t>
  </si>
  <si>
    <t>VENTA DE PLANTAS Y ARBOLES DE VIVEROS</t>
  </si>
  <si>
    <t>4151-02-02</t>
  </si>
  <si>
    <t>4151-02-07</t>
  </si>
  <si>
    <t>COMERCIALIZACION DE PUBLICIDAD</t>
  </si>
  <si>
    <t>416</t>
  </si>
  <si>
    <t>APROVECHAMIENTOS</t>
  </si>
  <si>
    <t>4162</t>
  </si>
  <si>
    <t>MULTAS</t>
  </si>
  <si>
    <t>4162-01</t>
  </si>
  <si>
    <t>MULTAS, INFRACCIONES Y SANCIONES</t>
  </si>
  <si>
    <t>4162-01-02</t>
  </si>
  <si>
    <t>VIOLACIONES A LAS LEYES FISCALES</t>
  </si>
  <si>
    <t>4162-01-03</t>
  </si>
  <si>
    <t>4162-01-04</t>
  </si>
  <si>
    <t>MULTAS LOCALES TRANSITO MUNICIPAL</t>
  </si>
  <si>
    <t>4162-01-05</t>
  </si>
  <si>
    <t>MULTAS LOCALES INSPECCION FISCAL</t>
  </si>
  <si>
    <t>4162-01-06</t>
  </si>
  <si>
    <t>MULTAS LOCALES LICENCIAS</t>
  </si>
  <si>
    <t>4162-01-07</t>
  </si>
  <si>
    <t>4162-01-08</t>
  </si>
  <si>
    <t>MULTAS DE PROTECCION CIVIL</t>
  </si>
  <si>
    <t>4162-01-09</t>
  </si>
  <si>
    <t>MULTAS DE ASEO PUBLICO</t>
  </si>
  <si>
    <t>4162-01-10</t>
  </si>
  <si>
    <t>MULTAS DE PROCEDIMIENTO C. IMPUESTO PREDIAL</t>
  </si>
  <si>
    <t>4162-01-11</t>
  </si>
  <si>
    <t>MULTAS FEDERALES</t>
  </si>
  <si>
    <t>4162-01-12</t>
  </si>
  <si>
    <t>MULTAS DE SALUD</t>
  </si>
  <si>
    <t>4162-01-13</t>
  </si>
  <si>
    <t>MULTAS VARIAS</t>
  </si>
  <si>
    <t>4162-01-14</t>
  </si>
  <si>
    <t>MULTAS DE OBRA (PENALIZACION)</t>
  </si>
  <si>
    <t>4162-01-15</t>
  </si>
  <si>
    <t>4163</t>
  </si>
  <si>
    <t>INDEMNIZACIONES</t>
  </si>
  <si>
    <t>4163-01</t>
  </si>
  <si>
    <t>4163-01-01</t>
  </si>
  <si>
    <t>INDEMNIZACION CHEQUES DEVUELTOS</t>
  </si>
  <si>
    <t>4163-01-02</t>
  </si>
  <si>
    <t>INDEMNIZACION POR DAÑOS AL MUNICIPIO</t>
  </si>
  <si>
    <t>4169</t>
  </si>
  <si>
    <t>OTROS APROVECHAMIENTOS</t>
  </si>
  <si>
    <t>4169-01</t>
  </si>
  <si>
    <t>4169-01-01</t>
  </si>
  <si>
    <t>RECORRIDOS TURISTICOS</t>
  </si>
  <si>
    <t>4169-01-02</t>
  </si>
  <si>
    <t>REPOSICION DE CHEQUE</t>
  </si>
  <si>
    <t>4169-01-03</t>
  </si>
  <si>
    <t>4169-01-04</t>
  </si>
  <si>
    <t>INGRESOS NO IDENTIFICADOS</t>
  </si>
  <si>
    <t>4169-01-05</t>
  </si>
  <si>
    <t>REINTEGRO, DEVOLUCIONES Y ALCANCES</t>
  </si>
  <si>
    <t>4169-02</t>
  </si>
  <si>
    <t>REZAGOS</t>
  </si>
  <si>
    <t>4169-02-01</t>
  </si>
  <si>
    <t>REZAGOS DE MULTAS E IMPUESTOS</t>
  </si>
  <si>
    <t>4169-03</t>
  </si>
  <si>
    <t>ANTICIPOS</t>
  </si>
  <si>
    <t>4169-03-01</t>
  </si>
  <si>
    <t>ANTICIPO A CUENTA DE OBLIGACIONES FISCALES</t>
  </si>
  <si>
    <t>4169-04</t>
  </si>
  <si>
    <t>VENTA DE BASES Y LICITACIONES</t>
  </si>
  <si>
    <t>4169-04-01</t>
  </si>
  <si>
    <t>VENTA DE BASES ADQUISICION DE BIENES Y</t>
  </si>
  <si>
    <t>4169-04-02</t>
  </si>
  <si>
    <t>VENTA DE BASES CONTRATACIONES DE OBRAS</t>
  </si>
  <si>
    <t>4169-05</t>
  </si>
  <si>
    <t>DONACIONES, HERENCIAS Y LEGADOS</t>
  </si>
  <si>
    <t>4169-05-01</t>
  </si>
  <si>
    <t>4168</t>
  </si>
  <si>
    <t>ACCESORIOS DE APROVECHAMIENTOS</t>
  </si>
  <si>
    <t>4168-01</t>
  </si>
  <si>
    <t>4168-01-03</t>
  </si>
  <si>
    <t>RECARGOS DE TRANSITO MUNICIPAL</t>
  </si>
  <si>
    <t>4168-01-04</t>
  </si>
  <si>
    <t>RECARGOS POR PARCIALIDAD (MULTAS FEDERALES)</t>
  </si>
  <si>
    <t>4168-01-05</t>
  </si>
  <si>
    <t>RECARGOS POR MORA (MULTAS FEDERALES)</t>
  </si>
  <si>
    <t>4168-01-06</t>
  </si>
  <si>
    <t>RECARGOS POR ANUNCIOS PERMANENTES</t>
  </si>
  <si>
    <t>4168-01-07</t>
  </si>
  <si>
    <t>RECARGOS DE PARTICIPACIONES</t>
  </si>
  <si>
    <t>4168-02</t>
  </si>
  <si>
    <t>4168-02-01</t>
  </si>
  <si>
    <t>REQUERIMIENTO DE MULTAS FEDERALES</t>
  </si>
  <si>
    <t>4168-02-02</t>
  </si>
  <si>
    <t>EMBARGO DE MULTAS FEDERALES</t>
  </si>
  <si>
    <t>4168-02-03</t>
  </si>
  <si>
    <t>REMATE DE MULTAS FEDERALES</t>
  </si>
  <si>
    <t>4168-02-04</t>
  </si>
  <si>
    <t>GASTOS EXTRAORDINARIOS DEL PAE</t>
  </si>
  <si>
    <t>4168-02-09</t>
  </si>
  <si>
    <t>GASTOS DE COBRANZA DE TRANSITO MPAL.</t>
  </si>
  <si>
    <t>4168-03</t>
  </si>
  <si>
    <t>4168-03-01</t>
  </si>
  <si>
    <t>ACTUALIZACIONES DE MULTAS FEDERALES</t>
  </si>
  <si>
    <t>4168-03-03</t>
  </si>
  <si>
    <t>ACTUALIZACIONES DE MULTAS DE TRANSITO</t>
  </si>
  <si>
    <t>4168-03-04</t>
  </si>
  <si>
    <t>ACTUALIZACIONES DE ANUNCIOS PERMANENTES</t>
  </si>
  <si>
    <t>4168-03-05</t>
  </si>
  <si>
    <t>ACTUALIZACIONES DE PARTICIPACIONES</t>
  </si>
  <si>
    <t>42</t>
  </si>
  <si>
    <t>PARTICIPACIONES APORTACIONES, CONVENIOS, INCENTIVOS DERIVADOS DE LA COLABORACION FISCAL, FONDOS DISTINTOS DE APORTACIONES , TRASNFERENCIAS, ASIGNACIONES, SUBSIDIOS Y SUBVENCIONES, Y PENSIONES Y JUBILACIONES</t>
  </si>
  <si>
    <t>421</t>
  </si>
  <si>
    <t>PARTICIPACIONES APORTACIONES, CONVENIOS, INCENTIVOS DERIVADOS DE LA COLABORACION FISCAL, FONDOS DISTINTOS DE APORTACIONES</t>
  </si>
  <si>
    <t>4211</t>
  </si>
  <si>
    <t>PARTICIPACIONES</t>
  </si>
  <si>
    <t>4211-01</t>
  </si>
  <si>
    <t>4211-02</t>
  </si>
  <si>
    <t>4211-03</t>
  </si>
  <si>
    <t>4211-04</t>
  </si>
  <si>
    <t>4211-06</t>
  </si>
  <si>
    <t>4211-09</t>
  </si>
  <si>
    <t>4211-10</t>
  </si>
  <si>
    <t>4211-11</t>
  </si>
  <si>
    <t>4211-12</t>
  </si>
  <si>
    <t>4211-13</t>
  </si>
  <si>
    <t>4211-14</t>
  </si>
  <si>
    <t xml:space="preserve">IMPUESTOS SOBRE TENENCIA Y USO DE VEHICULOS </t>
  </si>
  <si>
    <t>4211-15</t>
  </si>
  <si>
    <t>4211-16</t>
  </si>
  <si>
    <t>4212</t>
  </si>
  <si>
    <t>APORTACIONES</t>
  </si>
  <si>
    <t>4212-01</t>
  </si>
  <si>
    <t>4212-03</t>
  </si>
  <si>
    <t>4213</t>
  </si>
  <si>
    <t>CONVENIOS</t>
  </si>
  <si>
    <t>4213-01</t>
  </si>
  <si>
    <t>4213-01-05</t>
  </si>
  <si>
    <t>4213-02</t>
  </si>
  <si>
    <t>4213-02-02</t>
  </si>
  <si>
    <t>REFRENDO PARA EL RAMO 33</t>
  </si>
  <si>
    <t>4213-02-03</t>
  </si>
  <si>
    <t>SUBSIDIOS PARA EL DESARROLLO SOCIAL</t>
  </si>
  <si>
    <t>4213-02-11</t>
  </si>
  <si>
    <t>4213-02-17</t>
  </si>
  <si>
    <t>4213-02-18</t>
  </si>
  <si>
    <t>422</t>
  </si>
  <si>
    <t>TRANSFERENCIAS, ASIGNACIONES, SUBSIDIOS Y SUBVENCIONES, Y PENSIONES Y JUBILACIONES</t>
  </si>
  <si>
    <t>4221</t>
  </si>
  <si>
    <t>4221-01</t>
  </si>
  <si>
    <t>4221-01-01</t>
  </si>
  <si>
    <t>DONATIVOS EN FORMA DIRECTA AL SECTOR PUBLICO</t>
  </si>
  <si>
    <t>TOTALES</t>
  </si>
  <si>
    <t>H. XLII AYUNTAMIENTO CONSTITUCIONAL DE TEPIC</t>
  </si>
  <si>
    <t>TESORERIA MUNICIPAL</t>
  </si>
  <si>
    <t>DIRECCION DE INGRESOS</t>
  </si>
  <si>
    <t>CONACYT</t>
  </si>
  <si>
    <t>CONAFOR</t>
  </si>
  <si>
    <t>INMUJER</t>
  </si>
  <si>
    <t>CONVENIO FINANCIERO ESTATAL NO REGULARIZABLE</t>
  </si>
  <si>
    <t>SIAPA</t>
  </si>
  <si>
    <t>100.524.33</t>
  </si>
  <si>
    <t>91.2542.</t>
  </si>
  <si>
    <t>44525.2.58</t>
  </si>
  <si>
    <t>MULTAS DE JUZGADO CIVICO</t>
  </si>
  <si>
    <t>PRODUCTOS DE TIPO CORRIENTE</t>
  </si>
  <si>
    <t>GASTOS DE EJECUCION DE IMPUESTO PREDIAL</t>
  </si>
  <si>
    <t>PRESUPUESTO DE INGRESOS EJERCICIO FISCAL 2023</t>
  </si>
  <si>
    <t>TOTAL DE INGRESOS DEL AYUNTAMIENTO</t>
  </si>
  <si>
    <t>VENTA FINAL DE GASOLINAS Y DIESEL IEPS</t>
  </si>
  <si>
    <t>MULTAS LOCALES ORDENAMIENTO TERRITORIAL INTEGRAL</t>
  </si>
  <si>
    <t>MULTAS DE MEDIO AMBIENTE Y DESARROLLO SUSTENTABLE</t>
  </si>
</sst>
</file>

<file path=xl/styles.xml><?xml version="1.0" encoding="utf-8"?>
<styleSheet xmlns="http://schemas.openxmlformats.org/spreadsheetml/2006/main">
  <fonts count="3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3"/>
      <color rgb="FF000000"/>
      <name val="Arial"/>
      <family val="2"/>
    </font>
    <font>
      <b/>
      <sz val="11"/>
      <color rgb="FF000000"/>
      <name val="Arial"/>
      <family val="2"/>
    </font>
    <font>
      <sz val="8"/>
      <name val="Tahoma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8"/>
      <color indexed="9"/>
      <name val="Arial"/>
      <family val="2"/>
    </font>
    <font>
      <b/>
      <sz val="8"/>
      <color indexed="8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5">
    <xf numFmtId="0" fontId="0" fillId="0" borderId="0" xfId="0"/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4" fontId="20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18" fillId="33" borderId="10" xfId="0" applyNumberFormat="1" applyFont="1" applyFill="1" applyBorder="1" applyAlignment="1" applyProtection="1">
      <alignment horizontal="center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vertical="center" wrapText="1"/>
    </xf>
    <xf numFmtId="49" fontId="21" fillId="0" borderId="10" xfId="0" applyNumberFormat="1" applyFont="1" applyFill="1" applyBorder="1" applyAlignment="1">
      <alignment vertical="center" wrapText="1"/>
    </xf>
    <xf numFmtId="0" fontId="21" fillId="0" borderId="10" xfId="0" applyNumberFormat="1" applyFont="1" applyFill="1" applyBorder="1" applyAlignment="1" applyProtection="1">
      <alignment horizontal="left" vertical="center" wrapText="1"/>
    </xf>
    <xf numFmtId="0" fontId="24" fillId="0" borderId="0" xfId="0" applyNumberFormat="1" applyFont="1" applyFill="1" applyBorder="1" applyAlignment="1" applyProtection="1">
      <alignment vertical="top" wrapText="1"/>
    </xf>
    <xf numFmtId="4" fontId="24" fillId="0" borderId="0" xfId="0" applyNumberFormat="1" applyFont="1" applyFill="1" applyBorder="1" applyAlignment="1" applyProtection="1">
      <alignment vertical="top" wrapText="1"/>
    </xf>
    <xf numFmtId="4" fontId="0" fillId="0" borderId="0" xfId="0" applyNumberFormat="1"/>
    <xf numFmtId="0" fontId="20" fillId="0" borderId="10" xfId="0" applyFont="1" applyFill="1" applyBorder="1" applyAlignment="1">
      <alignment vertical="center" wrapText="1"/>
    </xf>
    <xf numFmtId="4" fontId="20" fillId="0" borderId="10" xfId="0" applyNumberFormat="1" applyFont="1" applyFill="1" applyBorder="1" applyAlignment="1">
      <alignment horizontal="right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0" fontId="20" fillId="34" borderId="10" xfId="0" applyFont="1" applyFill="1" applyBorder="1" applyAlignment="1">
      <alignment horizontal="left" vertical="center" wrapText="1"/>
    </xf>
    <xf numFmtId="4" fontId="20" fillId="34" borderId="10" xfId="0" applyNumberFormat="1" applyFont="1" applyFill="1" applyBorder="1" applyAlignment="1">
      <alignment horizontal="right" vertical="center" wrapText="1"/>
    </xf>
    <xf numFmtId="4" fontId="20" fillId="33" borderId="10" xfId="0" applyNumberFormat="1" applyFont="1" applyFill="1" applyBorder="1" applyAlignment="1">
      <alignment horizontal="right" vertical="center" wrapText="1"/>
    </xf>
    <xf numFmtId="0" fontId="20" fillId="35" borderId="10" xfId="0" applyFont="1" applyFill="1" applyBorder="1" applyAlignment="1">
      <alignment horizontal="left" vertical="center" wrapText="1"/>
    </xf>
    <xf numFmtId="4" fontId="20" fillId="35" borderId="10" xfId="0" applyNumberFormat="1" applyFont="1" applyFill="1" applyBorder="1" applyAlignment="1">
      <alignment horizontal="right" vertical="center" wrapText="1"/>
    </xf>
    <xf numFmtId="49" fontId="20" fillId="34" borderId="10" xfId="0" applyNumberFormat="1" applyFont="1" applyFill="1" applyBorder="1" applyAlignment="1">
      <alignment horizontal="left" vertical="center" wrapText="1"/>
    </xf>
    <xf numFmtId="49" fontId="20" fillId="35" borderId="10" xfId="0" applyNumberFormat="1" applyFont="1" applyFill="1" applyBorder="1" applyAlignment="1">
      <alignment horizontal="left" vertical="center" wrapText="1"/>
    </xf>
    <xf numFmtId="0" fontId="20" fillId="35" borderId="10" xfId="0" applyFont="1" applyFill="1" applyBorder="1" applyAlignment="1">
      <alignment vertical="center" wrapText="1"/>
    </xf>
    <xf numFmtId="49" fontId="20" fillId="33" borderId="10" xfId="0" applyNumberFormat="1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vertical="center" wrapText="1"/>
    </xf>
    <xf numFmtId="49" fontId="20" fillId="36" borderId="10" xfId="0" applyNumberFormat="1" applyFont="1" applyFill="1" applyBorder="1" applyAlignment="1">
      <alignment horizontal="left" vertical="center" wrapText="1"/>
    </xf>
    <xf numFmtId="0" fontId="20" fillId="36" borderId="10" xfId="0" applyFont="1" applyFill="1" applyBorder="1" applyAlignment="1">
      <alignment vertical="center" wrapText="1"/>
    </xf>
    <xf numFmtId="49" fontId="20" fillId="33" borderId="10" xfId="0" applyNumberFormat="1" applyFont="1" applyFill="1" applyBorder="1" applyAlignment="1">
      <alignment vertical="center" wrapText="1"/>
    </xf>
    <xf numFmtId="49" fontId="25" fillId="35" borderId="10" xfId="0" applyNumberFormat="1" applyFont="1" applyFill="1" applyBorder="1" applyAlignment="1">
      <alignment horizontal="left" vertical="center" wrapText="1"/>
    </xf>
    <xf numFmtId="49" fontId="25" fillId="36" borderId="10" xfId="0" applyNumberFormat="1" applyFont="1" applyFill="1" applyBorder="1" applyAlignment="1">
      <alignment horizontal="left" vertical="center" wrapText="1"/>
    </xf>
    <xf numFmtId="0" fontId="25" fillId="36" borderId="10" xfId="0" applyFont="1" applyFill="1" applyBorder="1" applyAlignment="1">
      <alignment vertical="center" wrapText="1"/>
    </xf>
    <xf numFmtId="0" fontId="20" fillId="34" borderId="10" xfId="0" applyFont="1" applyFill="1" applyBorder="1" applyAlignment="1">
      <alignment horizontal="justify" vertical="center" wrapText="1"/>
    </xf>
    <xf numFmtId="49" fontId="20" fillId="36" borderId="10" xfId="0" applyNumberFormat="1" applyFont="1" applyFill="1" applyBorder="1" applyAlignment="1">
      <alignment vertical="center" wrapText="1"/>
    </xf>
    <xf numFmtId="0" fontId="20" fillId="36" borderId="10" xfId="0" applyNumberFormat="1" applyFont="1" applyFill="1" applyBorder="1" applyAlignment="1" applyProtection="1">
      <alignment horizontal="left" vertical="center" wrapText="1"/>
    </xf>
    <xf numFmtId="4" fontId="20" fillId="36" borderId="10" xfId="0" applyNumberFormat="1" applyFont="1" applyFill="1" applyBorder="1" applyAlignment="1">
      <alignment horizontal="right" vertical="center" wrapText="1"/>
    </xf>
    <xf numFmtId="4" fontId="25" fillId="36" borderId="10" xfId="0" applyNumberFormat="1" applyFont="1" applyFill="1" applyBorder="1" applyAlignment="1">
      <alignment horizontal="right" vertical="center" wrapText="1"/>
    </xf>
    <xf numFmtId="0" fontId="19" fillId="0" borderId="10" xfId="0" applyNumberFormat="1" applyFont="1" applyFill="1" applyBorder="1" applyAlignment="1" applyProtection="1">
      <alignment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/>
    <xf numFmtId="0" fontId="30" fillId="0" borderId="0" xfId="0" applyFont="1" applyAlignment="1">
      <alignment horizontal="center"/>
    </xf>
    <xf numFmtId="4" fontId="18" fillId="33" borderId="10" xfId="0" applyNumberFormat="1" applyFont="1" applyFill="1" applyBorder="1" applyAlignment="1" applyProtection="1">
      <alignment horizontal="center" vertical="center" wrapText="1"/>
    </xf>
    <xf numFmtId="4" fontId="19" fillId="0" borderId="10" xfId="0" applyNumberFormat="1" applyFont="1" applyFill="1" applyBorder="1" applyAlignment="1" applyProtection="1">
      <alignment horizontal="right" vertical="center" wrapText="1"/>
    </xf>
    <xf numFmtId="4" fontId="19" fillId="0" borderId="10" xfId="0" applyNumberFormat="1" applyFont="1" applyFill="1" applyBorder="1" applyAlignment="1" applyProtection="1">
      <alignment vertical="center" wrapText="1"/>
    </xf>
    <xf numFmtId="4" fontId="26" fillId="0" borderId="10" xfId="0" applyNumberFormat="1" applyFont="1" applyFill="1" applyBorder="1" applyAlignment="1" applyProtection="1">
      <alignment horizontal="right" vertical="center" wrapText="1"/>
    </xf>
    <xf numFmtId="4" fontId="26" fillId="0" borderId="0" xfId="0" applyNumberFormat="1" applyFont="1" applyFill="1" applyBorder="1" applyAlignment="1" applyProtection="1">
      <alignment vertical="center" wrapText="1"/>
    </xf>
    <xf numFmtId="4" fontId="29" fillId="0" borderId="0" xfId="0" applyNumberFormat="1" applyFont="1" applyFill="1" applyBorder="1" applyAlignment="1" applyProtection="1">
      <alignment vertical="center" wrapText="1"/>
    </xf>
    <xf numFmtId="4" fontId="18" fillId="0" borderId="0" xfId="0" applyNumberFormat="1" applyFont="1"/>
    <xf numFmtId="0" fontId="22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0</xdr:rowOff>
    </xdr:from>
    <xdr:to>
      <xdr:col>1</xdr:col>
      <xdr:colOff>1695450</xdr:colOff>
      <xdr:row>4</xdr:row>
      <xdr:rowOff>190500</xdr:rowOff>
    </xdr:to>
    <xdr:grpSp>
      <xdr:nvGrpSpPr>
        <xdr:cNvPr id="2" name="5 Grupo"/>
        <xdr:cNvGrpSpPr>
          <a:grpSpLocks/>
        </xdr:cNvGrpSpPr>
      </xdr:nvGrpSpPr>
      <xdr:grpSpPr bwMode="auto">
        <a:xfrm>
          <a:off x="171450" y="0"/>
          <a:ext cx="2240139" cy="1023056"/>
          <a:chOff x="57149" y="64535"/>
          <a:chExt cx="2116100" cy="1016389"/>
        </a:xfrm>
      </xdr:grpSpPr>
      <xdr:sp macro="" textlink="">
        <xdr:nvSpPr>
          <xdr:cNvPr id="3" name="Text Box 14"/>
          <xdr:cNvSpPr txBox="1">
            <a:spLocks noChangeArrowheads="1"/>
          </xdr:cNvSpPr>
        </xdr:nvSpPr>
        <xdr:spPr bwMode="auto">
          <a:xfrm>
            <a:off x="57149" y="563318"/>
            <a:ext cx="2116100" cy="51760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defRPr sz="1000"/>
            </a:pPr>
            <a:r>
              <a:rPr lang="es-MX" sz="600" b="1" i="0" strike="noStrike">
                <a:solidFill>
                  <a:srgbClr val="000000"/>
                </a:solidFill>
                <a:latin typeface="Arial"/>
                <a:cs typeface="Arial"/>
              </a:rPr>
              <a:t>H. XLII AYUNTAMIENTO CONSTITUCIONAL DE TEPIC</a:t>
            </a:r>
          </a:p>
          <a:p>
            <a:pPr algn="ctr" rtl="1">
              <a:defRPr sz="1000"/>
            </a:pPr>
            <a:r>
              <a:rPr lang="es-MX" sz="600" b="1" i="0" strike="noStrike">
                <a:solidFill>
                  <a:srgbClr val="000000"/>
                </a:solidFill>
                <a:latin typeface="Arial"/>
                <a:cs typeface="Arial"/>
              </a:rPr>
              <a:t>DIRECCION DE INGRESOS</a:t>
            </a:r>
          </a:p>
          <a:p>
            <a:pPr algn="ctr" rtl="1">
              <a:defRPr sz="1000"/>
            </a:pPr>
            <a:endParaRPr lang="es-MX" sz="18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ctr" rtl="1">
              <a:defRPr sz="1000"/>
            </a:pPr>
            <a:endParaRPr lang="es-MX" sz="1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4" name="Imagen 2" descr="CONSTI~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794097" y="64535"/>
            <a:ext cx="542098" cy="54852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13</xdr:col>
      <xdr:colOff>438151</xdr:colOff>
      <xdr:row>0</xdr:row>
      <xdr:rowOff>0</xdr:rowOff>
    </xdr:from>
    <xdr:to>
      <xdr:col>14</xdr:col>
      <xdr:colOff>758940</xdr:colOff>
      <xdr:row>3</xdr:row>
      <xdr:rowOff>38100</xdr:rowOff>
    </xdr:to>
    <xdr:pic>
      <xdr:nvPicPr>
        <xdr:cNvPr id="5" name="image1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15039976" y="0"/>
          <a:ext cx="1104900" cy="66675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6"/>
  <sheetViews>
    <sheetView tabSelected="1" topLeftCell="A339" zoomScale="180" zoomScaleNormal="180" workbookViewId="0">
      <selection activeCell="B30" sqref="B30"/>
    </sheetView>
  </sheetViews>
  <sheetFormatPr baseColWidth="10" defaultColWidth="14.26953125" defaultRowHeight="15" customHeight="1"/>
  <cols>
    <col min="1" max="1" width="10.26953125" customWidth="1"/>
    <col min="2" max="2" width="46.81640625" customWidth="1"/>
    <col min="3" max="3" width="13.7265625" style="14" customWidth="1"/>
    <col min="4" max="4" width="11.81640625" style="14" customWidth="1"/>
    <col min="5" max="15" width="11.7265625" style="14" customWidth="1"/>
  </cols>
  <sheetData>
    <row r="1" spans="1:15" ht="16.5" customHeight="1">
      <c r="A1" s="51" t="s">
        <v>664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5" ht="16.5" customHeight="1">
      <c r="A2" s="52" t="s">
        <v>665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6.5" customHeight="1">
      <c r="A3" s="53" t="s">
        <v>666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6.5" customHeight="1">
      <c r="A4" s="54" t="s">
        <v>678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s="5" customFormat="1" ht="16.5" customHeight="1">
      <c r="A5" s="12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s="40" customFormat="1" ht="29.9" customHeight="1">
      <c r="A6" s="6"/>
      <c r="B6" s="6"/>
      <c r="C6" s="44" t="s">
        <v>45</v>
      </c>
      <c r="D6" s="44" t="s">
        <v>46</v>
      </c>
      <c r="E6" s="44" t="s">
        <v>47</v>
      </c>
      <c r="F6" s="44" t="s">
        <v>48</v>
      </c>
      <c r="G6" s="44" t="s">
        <v>49</v>
      </c>
      <c r="H6" s="44" t="s">
        <v>50</v>
      </c>
      <c r="I6" s="44" t="s">
        <v>51</v>
      </c>
      <c r="J6" s="44" t="s">
        <v>52</v>
      </c>
      <c r="K6" s="44" t="s">
        <v>53</v>
      </c>
      <c r="L6" s="44" t="s">
        <v>54</v>
      </c>
      <c r="M6" s="44" t="s">
        <v>55</v>
      </c>
      <c r="N6" s="44" t="s">
        <v>56</v>
      </c>
      <c r="O6" s="44" t="s">
        <v>57</v>
      </c>
    </row>
    <row r="7" spans="1:15" s="41" customFormat="1" ht="15" customHeight="1">
      <c r="A7" s="18">
        <v>41</v>
      </c>
      <c r="B7" s="18" t="s">
        <v>58</v>
      </c>
      <c r="C7" s="19">
        <f t="shared" ref="C7:O7" si="0">+C8+C29+C36+C242+C257</f>
        <v>333254538.46000004</v>
      </c>
      <c r="D7" s="19">
        <f t="shared" si="0"/>
        <v>75057691.109999999</v>
      </c>
      <c r="E7" s="19">
        <f t="shared" si="0"/>
        <v>30243074.039999999</v>
      </c>
      <c r="F7" s="19">
        <f t="shared" si="0"/>
        <v>33034173.750000004</v>
      </c>
      <c r="G7" s="19">
        <f t="shared" si="0"/>
        <v>30390827.630000003</v>
      </c>
      <c r="H7" s="19">
        <f t="shared" si="0"/>
        <v>24633578.18</v>
      </c>
      <c r="I7" s="19">
        <f t="shared" si="0"/>
        <v>24568940.960000005</v>
      </c>
      <c r="J7" s="19">
        <f t="shared" si="0"/>
        <v>17103022.23</v>
      </c>
      <c r="K7" s="19">
        <f t="shared" si="0"/>
        <v>17518219.260000002</v>
      </c>
      <c r="L7" s="19">
        <f t="shared" si="0"/>
        <v>20625662.27</v>
      </c>
      <c r="M7" s="19">
        <f t="shared" si="0"/>
        <v>17920908.120000001</v>
      </c>
      <c r="N7" s="19">
        <f t="shared" si="0"/>
        <v>22424083.090000004</v>
      </c>
      <c r="O7" s="19">
        <f t="shared" si="0"/>
        <v>19734357.820000004</v>
      </c>
    </row>
    <row r="8" spans="1:15" s="41" customFormat="1" ht="15" customHeight="1">
      <c r="A8" s="24" t="s">
        <v>59</v>
      </c>
      <c r="B8" s="21" t="s">
        <v>60</v>
      </c>
      <c r="C8" s="22">
        <f t="shared" ref="C8:O8" si="1">+C9+C15+C26</f>
        <v>173136270.77000001</v>
      </c>
      <c r="D8" s="22">
        <f t="shared" si="1"/>
        <v>60858395.609999999</v>
      </c>
      <c r="E8" s="22">
        <f t="shared" si="1"/>
        <v>14370282.66</v>
      </c>
      <c r="F8" s="22">
        <f t="shared" si="1"/>
        <v>15955469.970000001</v>
      </c>
      <c r="G8" s="22">
        <f t="shared" si="1"/>
        <v>9581327.1699999999</v>
      </c>
      <c r="H8" s="22">
        <f t="shared" si="1"/>
        <v>9622530.7599999998</v>
      </c>
      <c r="I8" s="22">
        <f t="shared" si="1"/>
        <v>7978244.8100000005</v>
      </c>
      <c r="J8" s="22">
        <f t="shared" si="1"/>
        <v>7788735.0500000007</v>
      </c>
      <c r="K8" s="22">
        <f t="shared" si="1"/>
        <v>8157992.3599999994</v>
      </c>
      <c r="L8" s="22">
        <f t="shared" si="1"/>
        <v>10404780.93</v>
      </c>
      <c r="M8" s="22">
        <f t="shared" si="1"/>
        <v>7247003.6199999992</v>
      </c>
      <c r="N8" s="22">
        <f t="shared" si="1"/>
        <v>10677278.940000001</v>
      </c>
      <c r="O8" s="22">
        <f t="shared" si="1"/>
        <v>10494228.890000001</v>
      </c>
    </row>
    <row r="9" spans="1:15" s="41" customFormat="1" ht="15" customHeight="1">
      <c r="A9" s="26" t="s">
        <v>61</v>
      </c>
      <c r="B9" s="27" t="s">
        <v>62</v>
      </c>
      <c r="C9" s="20">
        <f t="shared" ref="C9:O9" si="2">+C10+C13</f>
        <v>132002917.19999999</v>
      </c>
      <c r="D9" s="20">
        <f t="shared" si="2"/>
        <v>51061908.630000003</v>
      </c>
      <c r="E9" s="20">
        <f t="shared" si="2"/>
        <v>10560820.039999999</v>
      </c>
      <c r="F9" s="20">
        <f t="shared" si="2"/>
        <v>12313666.870000001</v>
      </c>
      <c r="G9" s="20">
        <f t="shared" si="2"/>
        <v>6976824.6399999997</v>
      </c>
      <c r="H9" s="20">
        <f t="shared" si="2"/>
        <v>7648272</v>
      </c>
      <c r="I9" s="20">
        <f t="shared" si="2"/>
        <v>6242401.2400000002</v>
      </c>
      <c r="J9" s="20">
        <f t="shared" si="2"/>
        <v>5802152.6800000006</v>
      </c>
      <c r="K9" s="20">
        <f t="shared" si="2"/>
        <v>5168861.18</v>
      </c>
      <c r="L9" s="20">
        <f t="shared" si="2"/>
        <v>7294284.7200000007</v>
      </c>
      <c r="M9" s="20">
        <f t="shared" si="2"/>
        <v>5150261.93</v>
      </c>
      <c r="N9" s="20">
        <f t="shared" si="2"/>
        <v>6408518.3500000006</v>
      </c>
      <c r="O9" s="20">
        <f t="shared" si="2"/>
        <v>7374944.9199999999</v>
      </c>
    </row>
    <row r="10" spans="1:15" s="41" customFormat="1" ht="15" customHeight="1">
      <c r="A10" s="28" t="s">
        <v>63</v>
      </c>
      <c r="B10" s="29" t="s">
        <v>0</v>
      </c>
      <c r="C10" s="37">
        <f t="shared" ref="C10:O10" si="3">+C11+C12</f>
        <v>76346373.649999991</v>
      </c>
      <c r="D10" s="37">
        <f t="shared" si="3"/>
        <v>47367160.670000002</v>
      </c>
      <c r="E10" s="37">
        <f t="shared" si="3"/>
        <v>6704009.6699999999</v>
      </c>
      <c r="F10" s="37">
        <f t="shared" si="3"/>
        <v>5365819.76</v>
      </c>
      <c r="G10" s="37">
        <f t="shared" si="3"/>
        <v>2695819.5599999996</v>
      </c>
      <c r="H10" s="37">
        <f t="shared" si="3"/>
        <v>2260839.7000000002</v>
      </c>
      <c r="I10" s="37">
        <f t="shared" si="3"/>
        <v>1454973.74</v>
      </c>
      <c r="J10" s="37">
        <f t="shared" si="3"/>
        <v>1167651.3600000001</v>
      </c>
      <c r="K10" s="37">
        <f t="shared" si="3"/>
        <v>1682319.06</v>
      </c>
      <c r="L10" s="37">
        <f t="shared" si="3"/>
        <v>3610224.35</v>
      </c>
      <c r="M10" s="37">
        <f t="shared" si="3"/>
        <v>1001509.3</v>
      </c>
      <c r="N10" s="37">
        <f t="shared" si="3"/>
        <v>1585976.03</v>
      </c>
      <c r="O10" s="37">
        <f t="shared" si="3"/>
        <v>1450070.45</v>
      </c>
    </row>
    <row r="11" spans="1:15" s="41" customFormat="1" ht="15" customHeight="1">
      <c r="A11" s="7" t="s">
        <v>64</v>
      </c>
      <c r="B11" s="8" t="s">
        <v>65</v>
      </c>
      <c r="C11" s="45">
        <f>SUM(D11:O11)</f>
        <v>965590.58</v>
      </c>
      <c r="D11" s="45">
        <v>507549.93</v>
      </c>
      <c r="E11" s="45">
        <v>125254</v>
      </c>
      <c r="F11" s="45">
        <v>115204.5</v>
      </c>
      <c r="G11" s="45">
        <v>25804.3</v>
      </c>
      <c r="H11" s="45">
        <v>24852.35</v>
      </c>
      <c r="I11" s="45">
        <v>23500</v>
      </c>
      <c r="J11" s="45">
        <v>16874.5</v>
      </c>
      <c r="K11" s="45">
        <v>13540</v>
      </c>
      <c r="L11" s="45">
        <v>24500</v>
      </c>
      <c r="M11" s="45">
        <v>25487</v>
      </c>
      <c r="N11" s="46">
        <v>43500</v>
      </c>
      <c r="O11" s="45">
        <v>19524</v>
      </c>
    </row>
    <row r="12" spans="1:15" s="41" customFormat="1" ht="15" customHeight="1">
      <c r="A12" s="7" t="s">
        <v>66</v>
      </c>
      <c r="B12" s="8" t="s">
        <v>67</v>
      </c>
      <c r="C12" s="45">
        <f>SUM(D12:O12)</f>
        <v>75380783.069999993</v>
      </c>
      <c r="D12" s="45">
        <v>46859610.740000002</v>
      </c>
      <c r="E12" s="45">
        <v>6578755.6699999999</v>
      </c>
      <c r="F12" s="45">
        <v>5250615.26</v>
      </c>
      <c r="G12" s="45">
        <v>2670015.2599999998</v>
      </c>
      <c r="H12" s="45">
        <v>2235987.35</v>
      </c>
      <c r="I12" s="45">
        <v>1431473.74</v>
      </c>
      <c r="J12" s="45">
        <v>1150776.8600000001</v>
      </c>
      <c r="K12" s="45">
        <v>1668779.06</v>
      </c>
      <c r="L12" s="45">
        <v>3585724.35</v>
      </c>
      <c r="M12" s="45">
        <v>976022.3</v>
      </c>
      <c r="N12" s="46">
        <v>1542476.03</v>
      </c>
      <c r="O12" s="45">
        <v>1430546.45</v>
      </c>
    </row>
    <row r="13" spans="1:15" s="41" customFormat="1" ht="15" customHeight="1">
      <c r="A13" s="28" t="s">
        <v>68</v>
      </c>
      <c r="B13" s="29" t="s">
        <v>1</v>
      </c>
      <c r="C13" s="37">
        <f t="shared" ref="C13:O13" si="4">+C14</f>
        <v>55656543.549999997</v>
      </c>
      <c r="D13" s="37">
        <f t="shared" si="4"/>
        <v>3694747.96</v>
      </c>
      <c r="E13" s="37">
        <f t="shared" si="4"/>
        <v>3856810.37</v>
      </c>
      <c r="F13" s="37">
        <f t="shared" si="4"/>
        <v>6947847.1100000003</v>
      </c>
      <c r="G13" s="37">
        <f t="shared" si="4"/>
        <v>4281005.08</v>
      </c>
      <c r="H13" s="37">
        <f t="shared" si="4"/>
        <v>5387432.2999999998</v>
      </c>
      <c r="I13" s="37">
        <f t="shared" si="4"/>
        <v>4787427.5</v>
      </c>
      <c r="J13" s="37">
        <f t="shared" si="4"/>
        <v>4634501.32</v>
      </c>
      <c r="K13" s="37">
        <f t="shared" si="4"/>
        <v>3486542.12</v>
      </c>
      <c r="L13" s="37">
        <f t="shared" si="4"/>
        <v>3684060.37</v>
      </c>
      <c r="M13" s="37">
        <f t="shared" si="4"/>
        <v>4148752.63</v>
      </c>
      <c r="N13" s="37">
        <f t="shared" si="4"/>
        <v>4822542.32</v>
      </c>
      <c r="O13" s="37">
        <f t="shared" si="4"/>
        <v>5924874.4699999997</v>
      </c>
    </row>
    <row r="14" spans="1:15" s="41" customFormat="1" ht="15" customHeight="1">
      <c r="A14" s="7" t="s">
        <v>69</v>
      </c>
      <c r="B14" s="8" t="s">
        <v>70</v>
      </c>
      <c r="C14" s="45">
        <f>SUM(D14:O14)</f>
        <v>55656543.549999997</v>
      </c>
      <c r="D14" s="45">
        <v>3694747.96</v>
      </c>
      <c r="E14" s="45">
        <v>3856810.37</v>
      </c>
      <c r="F14" s="45">
        <v>6947847.1100000003</v>
      </c>
      <c r="G14" s="45">
        <v>4281005.08</v>
      </c>
      <c r="H14" s="45">
        <v>5387432.2999999998</v>
      </c>
      <c r="I14" s="45">
        <v>4787427.5</v>
      </c>
      <c r="J14" s="45">
        <v>4634501.32</v>
      </c>
      <c r="K14" s="45">
        <v>3486542.12</v>
      </c>
      <c r="L14" s="45">
        <v>3684060.37</v>
      </c>
      <c r="M14" s="45">
        <v>4148752.63</v>
      </c>
      <c r="N14" s="46">
        <v>4822542.32</v>
      </c>
      <c r="O14" s="45">
        <v>5924874.4699999997</v>
      </c>
    </row>
    <row r="15" spans="1:15" s="41" customFormat="1" ht="15" customHeight="1">
      <c r="A15" s="26" t="s">
        <v>71</v>
      </c>
      <c r="B15" s="27" t="s">
        <v>72</v>
      </c>
      <c r="C15" s="20">
        <f t="shared" ref="C15" si="5">+C16+C19+C24</f>
        <v>12176923.420000002</v>
      </c>
      <c r="D15" s="20">
        <f t="shared" ref="D15:O15" si="6">+D16+D19+D24</f>
        <v>3326826.15</v>
      </c>
      <c r="E15" s="20">
        <f t="shared" si="6"/>
        <v>1250737.3700000001</v>
      </c>
      <c r="F15" s="20">
        <f t="shared" si="6"/>
        <v>1183017.75</v>
      </c>
      <c r="G15" s="20">
        <f t="shared" si="6"/>
        <v>1045750.28</v>
      </c>
      <c r="H15" s="20">
        <f t="shared" si="6"/>
        <v>621423.31000000006</v>
      </c>
      <c r="I15" s="20">
        <f t="shared" si="6"/>
        <v>633301.32000000007</v>
      </c>
      <c r="J15" s="20">
        <f t="shared" si="6"/>
        <v>728328.02</v>
      </c>
      <c r="K15" s="20">
        <f t="shared" si="6"/>
        <v>402876.93000000005</v>
      </c>
      <c r="L15" s="20">
        <f t="shared" si="6"/>
        <v>727241.96</v>
      </c>
      <c r="M15" s="20">
        <f t="shared" si="6"/>
        <v>842154.34</v>
      </c>
      <c r="N15" s="20">
        <f t="shared" si="6"/>
        <v>721238.34000000008</v>
      </c>
      <c r="O15" s="20">
        <f t="shared" si="6"/>
        <v>694027.65</v>
      </c>
    </row>
    <row r="16" spans="1:15" s="41" customFormat="1" ht="15" customHeight="1">
      <c r="A16" s="28" t="s">
        <v>73</v>
      </c>
      <c r="B16" s="29" t="s">
        <v>2</v>
      </c>
      <c r="C16" s="37">
        <f t="shared" ref="C16:O16" si="7">SUM(C17:C18)</f>
        <v>2449261.5500000003</v>
      </c>
      <c r="D16" s="37">
        <f t="shared" si="7"/>
        <v>433731.10000000003</v>
      </c>
      <c r="E16" s="37">
        <f t="shared" si="7"/>
        <v>260995.51</v>
      </c>
      <c r="F16" s="37">
        <f t="shared" si="7"/>
        <v>230024.88999999998</v>
      </c>
      <c r="G16" s="37">
        <f t="shared" si="7"/>
        <v>162870.57</v>
      </c>
      <c r="H16" s="37">
        <f t="shared" si="7"/>
        <v>196343.56</v>
      </c>
      <c r="I16" s="37">
        <f t="shared" si="7"/>
        <v>187458.81</v>
      </c>
      <c r="J16" s="37">
        <f t="shared" si="7"/>
        <v>158555.57</v>
      </c>
      <c r="K16" s="37">
        <f t="shared" si="7"/>
        <v>122032.09</v>
      </c>
      <c r="L16" s="37">
        <f t="shared" si="7"/>
        <v>157364.41</v>
      </c>
      <c r="M16" s="37">
        <f t="shared" si="7"/>
        <v>166645.85999999999</v>
      </c>
      <c r="N16" s="37">
        <f t="shared" si="7"/>
        <v>242991.83000000002</v>
      </c>
      <c r="O16" s="37">
        <f t="shared" si="7"/>
        <v>130247.35</v>
      </c>
    </row>
    <row r="17" spans="1:15" s="41" customFormat="1" ht="15" customHeight="1">
      <c r="A17" s="7" t="s">
        <v>74</v>
      </c>
      <c r="B17" s="8" t="s">
        <v>75</v>
      </c>
      <c r="C17" s="45">
        <f>SUM(D17:O17)</f>
        <v>1804279.4400000004</v>
      </c>
      <c r="D17" s="45">
        <v>413340.4</v>
      </c>
      <c r="E17" s="45">
        <v>225147.88</v>
      </c>
      <c r="F17" s="45">
        <v>167191.85999999999</v>
      </c>
      <c r="G17" s="45">
        <v>110326.92</v>
      </c>
      <c r="H17" s="45">
        <v>100167.78</v>
      </c>
      <c r="I17" s="45">
        <v>81479.33</v>
      </c>
      <c r="J17" s="45">
        <v>87904.84</v>
      </c>
      <c r="K17" s="45">
        <v>86184.73</v>
      </c>
      <c r="L17" s="45">
        <v>102841.11</v>
      </c>
      <c r="M17" s="45">
        <v>107905.61</v>
      </c>
      <c r="N17" s="46">
        <v>191541.63</v>
      </c>
      <c r="O17" s="45">
        <v>130247.35</v>
      </c>
    </row>
    <row r="18" spans="1:15" s="41" customFormat="1" ht="15" customHeight="1">
      <c r="A18" s="7" t="s">
        <v>76</v>
      </c>
      <c r="B18" s="8" t="s">
        <v>77</v>
      </c>
      <c r="C18" s="45">
        <f>SUM(D18:O18)</f>
        <v>644982.11</v>
      </c>
      <c r="D18" s="45">
        <v>20390.7</v>
      </c>
      <c r="E18" s="45">
        <v>35847.629999999997</v>
      </c>
      <c r="F18" s="45">
        <v>62833.03</v>
      </c>
      <c r="G18" s="45">
        <v>52543.65</v>
      </c>
      <c r="H18" s="45">
        <v>96175.78</v>
      </c>
      <c r="I18" s="45">
        <v>105979.48</v>
      </c>
      <c r="J18" s="45">
        <v>70650.73</v>
      </c>
      <c r="K18" s="45">
        <v>35847.360000000001</v>
      </c>
      <c r="L18" s="45">
        <v>54523.3</v>
      </c>
      <c r="M18" s="45">
        <v>58740.25</v>
      </c>
      <c r="N18" s="46">
        <v>51450.2</v>
      </c>
      <c r="O18" s="45" t="s">
        <v>672</v>
      </c>
    </row>
    <row r="19" spans="1:15" s="41" customFormat="1" ht="15" customHeight="1">
      <c r="A19" s="28" t="s">
        <v>78</v>
      </c>
      <c r="B19" s="29" t="s">
        <v>3</v>
      </c>
      <c r="C19" s="37">
        <f t="shared" ref="C19:O19" si="8">SUM(C20:C23)</f>
        <v>9349367.8800000008</v>
      </c>
      <c r="D19" s="37">
        <f t="shared" si="8"/>
        <v>2825617.04</v>
      </c>
      <c r="E19" s="37">
        <f t="shared" si="8"/>
        <v>954254.32</v>
      </c>
      <c r="F19" s="37">
        <f t="shared" si="8"/>
        <v>927567.5</v>
      </c>
      <c r="G19" s="37">
        <f t="shared" si="8"/>
        <v>852458.5</v>
      </c>
      <c r="H19" s="37">
        <f t="shared" si="8"/>
        <v>406822.5</v>
      </c>
      <c r="I19" s="37">
        <f t="shared" si="8"/>
        <v>425321.2</v>
      </c>
      <c r="J19" s="37">
        <f t="shared" si="8"/>
        <v>548524.19999999995</v>
      </c>
      <c r="K19" s="37">
        <f t="shared" si="8"/>
        <v>254872.32000000001</v>
      </c>
      <c r="L19" s="37">
        <f t="shared" si="8"/>
        <v>538425.19999999995</v>
      </c>
      <c r="M19" s="37">
        <f t="shared" si="8"/>
        <v>654254.25</v>
      </c>
      <c r="N19" s="37">
        <f t="shared" si="8"/>
        <v>425825.2</v>
      </c>
      <c r="O19" s="37">
        <f t="shared" si="8"/>
        <v>535425.65</v>
      </c>
    </row>
    <row r="20" spans="1:15" s="41" customFormat="1" ht="15" customHeight="1">
      <c r="A20" s="7" t="s">
        <v>79</v>
      </c>
      <c r="B20" s="8" t="s">
        <v>677</v>
      </c>
      <c r="C20" s="45">
        <f>SUM(D20:O20)</f>
        <v>9349364.8800000008</v>
      </c>
      <c r="D20" s="45">
        <v>2825614.04</v>
      </c>
      <c r="E20" s="45">
        <v>954254.32</v>
      </c>
      <c r="F20" s="45">
        <v>927567.5</v>
      </c>
      <c r="G20" s="45">
        <v>852458.5</v>
      </c>
      <c r="H20" s="45">
        <v>406822.5</v>
      </c>
      <c r="I20" s="45">
        <v>425321.2</v>
      </c>
      <c r="J20" s="45">
        <v>548524.19999999995</v>
      </c>
      <c r="K20" s="45">
        <v>254872.32000000001</v>
      </c>
      <c r="L20" s="45">
        <v>538425.19999999995</v>
      </c>
      <c r="M20" s="45">
        <v>654254.25</v>
      </c>
      <c r="N20" s="46">
        <v>425825.2</v>
      </c>
      <c r="O20" s="45">
        <v>535425.65</v>
      </c>
    </row>
    <row r="21" spans="1:15" s="41" customFormat="1" ht="15" customHeight="1">
      <c r="A21" s="7" t="s">
        <v>80</v>
      </c>
      <c r="B21" s="8" t="s">
        <v>81</v>
      </c>
      <c r="C21" s="45">
        <f>SUM(D21:O21)</f>
        <v>1</v>
      </c>
      <c r="D21" s="45">
        <v>1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6">
        <v>0</v>
      </c>
      <c r="O21" s="45">
        <v>0</v>
      </c>
    </row>
    <row r="22" spans="1:15" s="41" customFormat="1" ht="15" customHeight="1">
      <c r="A22" s="7" t="s">
        <v>82</v>
      </c>
      <c r="B22" s="8" t="s">
        <v>83</v>
      </c>
      <c r="C22" s="45">
        <f>SUM(D22:O22)</f>
        <v>1</v>
      </c>
      <c r="D22" s="45">
        <v>1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6">
        <v>0</v>
      </c>
      <c r="O22" s="45">
        <v>0</v>
      </c>
    </row>
    <row r="23" spans="1:15" s="41" customFormat="1" ht="15" customHeight="1">
      <c r="A23" s="7" t="s">
        <v>84</v>
      </c>
      <c r="B23" s="8" t="s">
        <v>85</v>
      </c>
      <c r="C23" s="45">
        <f>SUM(D23:O23)</f>
        <v>1</v>
      </c>
      <c r="D23" s="45">
        <v>1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6">
        <v>0</v>
      </c>
      <c r="O23" s="45">
        <v>0</v>
      </c>
    </row>
    <row r="24" spans="1:15" s="41" customFormat="1" ht="15" customHeight="1">
      <c r="A24" s="28" t="s">
        <v>86</v>
      </c>
      <c r="B24" s="29" t="s">
        <v>4</v>
      </c>
      <c r="C24" s="37">
        <f t="shared" ref="C24:O24" si="9">+C25</f>
        <v>378293.99</v>
      </c>
      <c r="D24" s="37">
        <f t="shared" si="9"/>
        <v>67478.009999999995</v>
      </c>
      <c r="E24" s="37">
        <f t="shared" si="9"/>
        <v>35487.54</v>
      </c>
      <c r="F24" s="37">
        <f t="shared" si="9"/>
        <v>25425.360000000001</v>
      </c>
      <c r="G24" s="37">
        <f t="shared" si="9"/>
        <v>30421.21</v>
      </c>
      <c r="H24" s="37">
        <f t="shared" si="9"/>
        <v>18257.25</v>
      </c>
      <c r="I24" s="37">
        <f t="shared" si="9"/>
        <v>20521.310000000001</v>
      </c>
      <c r="J24" s="37">
        <f t="shared" si="9"/>
        <v>21248.25</v>
      </c>
      <c r="K24" s="37">
        <f t="shared" si="9"/>
        <v>25972.52</v>
      </c>
      <c r="L24" s="37">
        <f t="shared" si="9"/>
        <v>31452.35</v>
      </c>
      <c r="M24" s="37">
        <f t="shared" si="9"/>
        <v>21254.23</v>
      </c>
      <c r="N24" s="37">
        <f t="shared" si="9"/>
        <v>52421.31</v>
      </c>
      <c r="O24" s="37">
        <f t="shared" si="9"/>
        <v>28354.65</v>
      </c>
    </row>
    <row r="25" spans="1:15" s="41" customFormat="1" ht="15" customHeight="1">
      <c r="A25" s="7" t="s">
        <v>87</v>
      </c>
      <c r="B25" s="8" t="s">
        <v>88</v>
      </c>
      <c r="C25" s="45">
        <f>SUM(D25:O25)</f>
        <v>378293.99</v>
      </c>
      <c r="D25" s="45">
        <v>67478.009999999995</v>
      </c>
      <c r="E25" s="45">
        <v>35487.54</v>
      </c>
      <c r="F25" s="45">
        <v>25425.360000000001</v>
      </c>
      <c r="G25" s="45">
        <v>30421.21</v>
      </c>
      <c r="H25" s="45">
        <v>18257.25</v>
      </c>
      <c r="I25" s="45">
        <v>20521.310000000001</v>
      </c>
      <c r="J25" s="45">
        <v>21248.25</v>
      </c>
      <c r="K25" s="45">
        <v>25972.52</v>
      </c>
      <c r="L25" s="45">
        <v>31452.35</v>
      </c>
      <c r="M25" s="45">
        <v>21254.23</v>
      </c>
      <c r="N25" s="46">
        <v>52421.31</v>
      </c>
      <c r="O25" s="45">
        <v>28354.65</v>
      </c>
    </row>
    <row r="26" spans="1:15" s="41" customFormat="1" ht="38.25" customHeight="1">
      <c r="A26" s="30" t="s">
        <v>89</v>
      </c>
      <c r="B26" s="27" t="s">
        <v>90</v>
      </c>
      <c r="C26" s="20">
        <f t="shared" ref="C26:O27" si="10">+C27</f>
        <v>28956430.149999999</v>
      </c>
      <c r="D26" s="20">
        <f t="shared" si="10"/>
        <v>6469660.8300000001</v>
      </c>
      <c r="E26" s="20">
        <f t="shared" si="10"/>
        <v>2558725.25</v>
      </c>
      <c r="F26" s="20">
        <f t="shared" si="10"/>
        <v>2458785.35</v>
      </c>
      <c r="G26" s="20">
        <f t="shared" si="10"/>
        <v>1558752.25</v>
      </c>
      <c r="H26" s="20">
        <f t="shared" si="10"/>
        <v>1352835.45</v>
      </c>
      <c r="I26" s="20">
        <f t="shared" si="10"/>
        <v>1102542.25</v>
      </c>
      <c r="J26" s="20">
        <f t="shared" si="10"/>
        <v>1258254.3500000001</v>
      </c>
      <c r="K26" s="20">
        <f t="shared" si="10"/>
        <v>2586254.25</v>
      </c>
      <c r="L26" s="20">
        <f t="shared" si="10"/>
        <v>2383254.25</v>
      </c>
      <c r="M26" s="20">
        <f t="shared" si="10"/>
        <v>1254587.3500000001</v>
      </c>
      <c r="N26" s="20">
        <f t="shared" si="10"/>
        <v>3547522.25</v>
      </c>
      <c r="O26" s="20">
        <f t="shared" si="10"/>
        <v>2425256.3199999998</v>
      </c>
    </row>
    <row r="27" spans="1:15" s="41" customFormat="1" ht="15" customHeight="1">
      <c r="A27" s="9" t="s">
        <v>91</v>
      </c>
      <c r="B27" s="15" t="s">
        <v>5</v>
      </c>
      <c r="C27" s="16">
        <f t="shared" si="10"/>
        <v>28956430.149999999</v>
      </c>
      <c r="D27" s="16">
        <f t="shared" si="10"/>
        <v>6469660.8300000001</v>
      </c>
      <c r="E27" s="16">
        <f t="shared" si="10"/>
        <v>2558725.25</v>
      </c>
      <c r="F27" s="16">
        <f>+F28</f>
        <v>2458785.35</v>
      </c>
      <c r="G27" s="16">
        <f t="shared" si="10"/>
        <v>1558752.25</v>
      </c>
      <c r="H27" s="16">
        <f t="shared" si="10"/>
        <v>1352835.45</v>
      </c>
      <c r="I27" s="16">
        <f t="shared" si="10"/>
        <v>1102542.25</v>
      </c>
      <c r="J27" s="16">
        <f t="shared" si="10"/>
        <v>1258254.3500000001</v>
      </c>
      <c r="K27" s="16">
        <f t="shared" si="10"/>
        <v>2586254.25</v>
      </c>
      <c r="L27" s="16">
        <f t="shared" si="10"/>
        <v>2383254.25</v>
      </c>
      <c r="M27" s="16">
        <f t="shared" si="10"/>
        <v>1254587.3500000001</v>
      </c>
      <c r="N27" s="16">
        <f t="shared" si="10"/>
        <v>3547522.25</v>
      </c>
      <c r="O27" s="16">
        <f t="shared" si="10"/>
        <v>2425256.3199999998</v>
      </c>
    </row>
    <row r="28" spans="1:15" s="41" customFormat="1" ht="15" customHeight="1">
      <c r="A28" s="9" t="s">
        <v>92</v>
      </c>
      <c r="B28" s="8" t="s">
        <v>5</v>
      </c>
      <c r="C28" s="45">
        <f>SUM(D28:O28)</f>
        <v>28956430.149999999</v>
      </c>
      <c r="D28" s="45">
        <v>6469660.8300000001</v>
      </c>
      <c r="E28" s="45">
        <v>2558725.25</v>
      </c>
      <c r="F28" s="45">
        <v>2458785.35</v>
      </c>
      <c r="G28" s="45">
        <v>1558752.25</v>
      </c>
      <c r="H28" s="45">
        <v>1352835.45</v>
      </c>
      <c r="I28" s="45">
        <v>1102542.25</v>
      </c>
      <c r="J28" s="45">
        <v>1258254.3500000001</v>
      </c>
      <c r="K28" s="45">
        <v>2586254.25</v>
      </c>
      <c r="L28" s="45">
        <v>2383254.25</v>
      </c>
      <c r="M28" s="45">
        <v>1254587.3500000001</v>
      </c>
      <c r="N28" s="46">
        <v>3547522.25</v>
      </c>
      <c r="O28" s="45">
        <v>2425256.3199999998</v>
      </c>
    </row>
    <row r="29" spans="1:15" s="41" customFormat="1" ht="15" customHeight="1">
      <c r="A29" s="31" t="s">
        <v>93</v>
      </c>
      <c r="B29" s="25" t="s">
        <v>94</v>
      </c>
      <c r="C29" s="22">
        <f>+C30+C33</f>
        <v>2</v>
      </c>
      <c r="D29" s="22">
        <f t="shared" ref="D29:O29" si="11">+D30+D33</f>
        <v>2</v>
      </c>
      <c r="E29" s="22">
        <f t="shared" si="11"/>
        <v>0</v>
      </c>
      <c r="F29" s="22">
        <f t="shared" si="11"/>
        <v>0</v>
      </c>
      <c r="G29" s="22">
        <f t="shared" si="11"/>
        <v>0</v>
      </c>
      <c r="H29" s="22">
        <f t="shared" si="11"/>
        <v>0</v>
      </c>
      <c r="I29" s="22">
        <f t="shared" si="11"/>
        <v>0</v>
      </c>
      <c r="J29" s="22">
        <f t="shared" si="11"/>
        <v>0</v>
      </c>
      <c r="K29" s="22">
        <f t="shared" si="11"/>
        <v>0</v>
      </c>
      <c r="L29" s="22">
        <f t="shared" si="11"/>
        <v>0</v>
      </c>
      <c r="M29" s="22">
        <f t="shared" si="11"/>
        <v>0</v>
      </c>
      <c r="N29" s="22">
        <f t="shared" si="11"/>
        <v>0</v>
      </c>
      <c r="O29" s="22">
        <f t="shared" si="11"/>
        <v>0</v>
      </c>
    </row>
    <row r="30" spans="1:15" s="41" customFormat="1" ht="15" customHeight="1">
      <c r="A30" s="26" t="s">
        <v>95</v>
      </c>
      <c r="B30" s="27" t="s">
        <v>96</v>
      </c>
      <c r="C30" s="20">
        <f t="shared" ref="C30:O31" si="12">+C31</f>
        <v>1</v>
      </c>
      <c r="D30" s="20">
        <f t="shared" si="12"/>
        <v>1</v>
      </c>
      <c r="E30" s="20">
        <f t="shared" si="12"/>
        <v>0</v>
      </c>
      <c r="F30" s="20">
        <f t="shared" si="12"/>
        <v>0</v>
      </c>
      <c r="G30" s="20">
        <f t="shared" si="12"/>
        <v>0</v>
      </c>
      <c r="H30" s="20">
        <f t="shared" si="12"/>
        <v>0</v>
      </c>
      <c r="I30" s="20">
        <f t="shared" si="12"/>
        <v>0</v>
      </c>
      <c r="J30" s="20">
        <f t="shared" si="12"/>
        <v>0</v>
      </c>
      <c r="K30" s="20">
        <f t="shared" si="12"/>
        <v>0</v>
      </c>
      <c r="L30" s="20">
        <f t="shared" si="12"/>
        <v>0</v>
      </c>
      <c r="M30" s="20">
        <f t="shared" si="12"/>
        <v>0</v>
      </c>
      <c r="N30" s="20">
        <f t="shared" si="12"/>
        <v>0</v>
      </c>
      <c r="O30" s="20">
        <f t="shared" si="12"/>
        <v>0</v>
      </c>
    </row>
    <row r="31" spans="1:15" s="41" customFormat="1" ht="15" customHeight="1">
      <c r="A31" s="28" t="s">
        <v>97</v>
      </c>
      <c r="B31" s="29" t="s">
        <v>6</v>
      </c>
      <c r="C31" s="37">
        <f t="shared" si="12"/>
        <v>1</v>
      </c>
      <c r="D31" s="37">
        <f t="shared" si="12"/>
        <v>1</v>
      </c>
      <c r="E31" s="37">
        <f t="shared" si="12"/>
        <v>0</v>
      </c>
      <c r="F31" s="37">
        <f t="shared" si="12"/>
        <v>0</v>
      </c>
      <c r="G31" s="37">
        <f t="shared" si="12"/>
        <v>0</v>
      </c>
      <c r="H31" s="37">
        <f t="shared" si="12"/>
        <v>0</v>
      </c>
      <c r="I31" s="37">
        <f t="shared" si="12"/>
        <v>0</v>
      </c>
      <c r="J31" s="37">
        <f t="shared" si="12"/>
        <v>0</v>
      </c>
      <c r="K31" s="37">
        <f t="shared" si="12"/>
        <v>0</v>
      </c>
      <c r="L31" s="37">
        <f t="shared" si="12"/>
        <v>0</v>
      </c>
      <c r="M31" s="37">
        <f t="shared" si="12"/>
        <v>0</v>
      </c>
      <c r="N31" s="37">
        <f t="shared" si="12"/>
        <v>0</v>
      </c>
      <c r="O31" s="37">
        <f t="shared" si="12"/>
        <v>0</v>
      </c>
    </row>
    <row r="32" spans="1:15" s="41" customFormat="1" ht="15" customHeight="1">
      <c r="A32" s="7" t="s">
        <v>98</v>
      </c>
      <c r="B32" s="8" t="s">
        <v>99</v>
      </c>
      <c r="C32" s="45">
        <f>SUM(D32:O32)</f>
        <v>1</v>
      </c>
      <c r="D32" s="45">
        <v>1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6">
        <v>0</v>
      </c>
      <c r="O32" s="45">
        <v>0</v>
      </c>
    </row>
    <row r="33" spans="1:15" s="41" customFormat="1" ht="38.25" customHeight="1">
      <c r="A33" s="30" t="s">
        <v>100</v>
      </c>
      <c r="B33" s="27" t="s">
        <v>101</v>
      </c>
      <c r="C33" s="20">
        <f t="shared" ref="C33:O34" si="13">+C34</f>
        <v>1</v>
      </c>
      <c r="D33" s="20">
        <f t="shared" si="13"/>
        <v>1</v>
      </c>
      <c r="E33" s="20">
        <f t="shared" si="13"/>
        <v>0</v>
      </c>
      <c r="F33" s="20">
        <f t="shared" si="13"/>
        <v>0</v>
      </c>
      <c r="G33" s="20">
        <f t="shared" si="13"/>
        <v>0</v>
      </c>
      <c r="H33" s="20">
        <f t="shared" si="13"/>
        <v>0</v>
      </c>
      <c r="I33" s="20">
        <f t="shared" si="13"/>
        <v>0</v>
      </c>
      <c r="J33" s="20">
        <f t="shared" si="13"/>
        <v>0</v>
      </c>
      <c r="K33" s="20">
        <f t="shared" si="13"/>
        <v>0</v>
      </c>
      <c r="L33" s="20">
        <f t="shared" si="13"/>
        <v>0</v>
      </c>
      <c r="M33" s="20">
        <f t="shared" si="13"/>
        <v>0</v>
      </c>
      <c r="N33" s="20">
        <f t="shared" si="13"/>
        <v>0</v>
      </c>
      <c r="O33" s="20">
        <f t="shared" si="13"/>
        <v>0</v>
      </c>
    </row>
    <row r="34" spans="1:15" s="41" customFormat="1" ht="25.5" customHeight="1">
      <c r="A34" s="35" t="s">
        <v>102</v>
      </c>
      <c r="B34" s="29" t="s">
        <v>7</v>
      </c>
      <c r="C34" s="37">
        <f t="shared" si="13"/>
        <v>1</v>
      </c>
      <c r="D34" s="37">
        <f t="shared" si="13"/>
        <v>1</v>
      </c>
      <c r="E34" s="37">
        <f t="shared" si="13"/>
        <v>0</v>
      </c>
      <c r="F34" s="37">
        <f t="shared" si="13"/>
        <v>0</v>
      </c>
      <c r="G34" s="37">
        <f t="shared" si="13"/>
        <v>0</v>
      </c>
      <c r="H34" s="37">
        <f t="shared" si="13"/>
        <v>0</v>
      </c>
      <c r="I34" s="37">
        <f t="shared" si="13"/>
        <v>0</v>
      </c>
      <c r="J34" s="37">
        <f t="shared" si="13"/>
        <v>0</v>
      </c>
      <c r="K34" s="37">
        <f t="shared" si="13"/>
        <v>0</v>
      </c>
      <c r="L34" s="37">
        <f t="shared" si="13"/>
        <v>0</v>
      </c>
      <c r="M34" s="37">
        <f t="shared" si="13"/>
        <v>0</v>
      </c>
      <c r="N34" s="37">
        <f t="shared" si="13"/>
        <v>0</v>
      </c>
      <c r="O34" s="37">
        <f t="shared" si="13"/>
        <v>0</v>
      </c>
    </row>
    <row r="35" spans="1:15" s="41" customFormat="1" ht="27.75" customHeight="1">
      <c r="A35" s="10" t="s">
        <v>103</v>
      </c>
      <c r="B35" s="8" t="s">
        <v>7</v>
      </c>
      <c r="C35" s="45">
        <f>SUM(D35:O35)</f>
        <v>1</v>
      </c>
      <c r="D35" s="45">
        <v>1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6">
        <v>0</v>
      </c>
      <c r="O35" s="45">
        <v>0</v>
      </c>
    </row>
    <row r="36" spans="1:15" s="41" customFormat="1" ht="15" customHeight="1">
      <c r="A36" s="24" t="s">
        <v>104</v>
      </c>
      <c r="B36" s="25" t="s">
        <v>105</v>
      </c>
      <c r="C36" s="22">
        <f t="shared" ref="C36:O36" si="14">+C37+C85+C234</f>
        <v>123691755.64</v>
      </c>
      <c r="D36" s="22">
        <f t="shared" si="14"/>
        <v>11647694.4</v>
      </c>
      <c r="E36" s="22">
        <f t="shared" si="14"/>
        <v>12948011.140000001</v>
      </c>
      <c r="F36" s="22">
        <f t="shared" si="14"/>
        <v>14277741.199999999</v>
      </c>
      <c r="G36" s="22">
        <f t="shared" si="14"/>
        <v>17378392.859999999</v>
      </c>
      <c r="H36" s="22">
        <f t="shared" si="14"/>
        <v>11523499.25</v>
      </c>
      <c r="I36" s="22">
        <f t="shared" si="14"/>
        <v>12247685.240000002</v>
      </c>
      <c r="J36" s="22">
        <f t="shared" si="14"/>
        <v>6733697.6999999993</v>
      </c>
      <c r="K36" s="22">
        <f t="shared" si="14"/>
        <v>6656404.2200000007</v>
      </c>
      <c r="L36" s="22">
        <f t="shared" si="14"/>
        <v>7111896.1699999981</v>
      </c>
      <c r="M36" s="22">
        <f t="shared" si="14"/>
        <v>7757178.7699999996</v>
      </c>
      <c r="N36" s="22">
        <f t="shared" si="14"/>
        <v>9180356.5700000003</v>
      </c>
      <c r="O36" s="22">
        <f t="shared" si="14"/>
        <v>6229198.1200000001</v>
      </c>
    </row>
    <row r="37" spans="1:15" s="41" customFormat="1" ht="27.75" customHeight="1">
      <c r="A37" s="26" t="s">
        <v>106</v>
      </c>
      <c r="B37" s="27" t="s">
        <v>107</v>
      </c>
      <c r="C37" s="20">
        <f t="shared" ref="C37:O37" si="15">+C38+C48+C58+C66</f>
        <v>20694089.170000002</v>
      </c>
      <c r="D37" s="20">
        <f t="shared" si="15"/>
        <v>1821314</v>
      </c>
      <c r="E37" s="20">
        <f t="shared" si="15"/>
        <v>2016252.75</v>
      </c>
      <c r="F37" s="20">
        <f t="shared" si="15"/>
        <v>1718978.3399999999</v>
      </c>
      <c r="G37" s="20">
        <f t="shared" si="15"/>
        <v>1819626.8699999999</v>
      </c>
      <c r="H37" s="20">
        <f t="shared" si="15"/>
        <v>1862202.28</v>
      </c>
      <c r="I37" s="20">
        <f t="shared" si="15"/>
        <v>1520396.65</v>
      </c>
      <c r="J37" s="20">
        <f t="shared" si="15"/>
        <v>1767723.25</v>
      </c>
      <c r="K37" s="20">
        <f t="shared" si="15"/>
        <v>1649689.9700000002</v>
      </c>
      <c r="L37" s="20">
        <f t="shared" si="15"/>
        <v>1407927.13</v>
      </c>
      <c r="M37" s="20">
        <f t="shared" si="15"/>
        <v>1586915.83</v>
      </c>
      <c r="N37" s="20">
        <f t="shared" si="15"/>
        <v>1524365.02</v>
      </c>
      <c r="O37" s="20">
        <f t="shared" si="15"/>
        <v>1998697.08</v>
      </c>
    </row>
    <row r="38" spans="1:15" s="41" customFormat="1" ht="27.75" customHeight="1">
      <c r="A38" s="28" t="s">
        <v>108</v>
      </c>
      <c r="B38" s="29" t="s">
        <v>8</v>
      </c>
      <c r="C38" s="37">
        <f t="shared" ref="C38:O38" si="16">SUM(C39:C47)</f>
        <v>2480812.5099999998</v>
      </c>
      <c r="D38" s="37">
        <f t="shared" si="16"/>
        <v>316818.95</v>
      </c>
      <c r="E38" s="37">
        <f t="shared" si="16"/>
        <v>169077.3</v>
      </c>
      <c r="F38" s="37">
        <f t="shared" si="16"/>
        <v>197500.74</v>
      </c>
      <c r="G38" s="37">
        <f t="shared" si="16"/>
        <v>189070.77000000002</v>
      </c>
      <c r="H38" s="37">
        <f t="shared" si="16"/>
        <v>177528.92</v>
      </c>
      <c r="I38" s="37">
        <f t="shared" si="16"/>
        <v>125238.75</v>
      </c>
      <c r="J38" s="37">
        <f t="shared" si="16"/>
        <v>111170.28</v>
      </c>
      <c r="K38" s="37">
        <f t="shared" si="16"/>
        <v>130851.20000000001</v>
      </c>
      <c r="L38" s="37">
        <f t="shared" si="16"/>
        <v>169606.45</v>
      </c>
      <c r="M38" s="37">
        <f t="shared" si="16"/>
        <v>212961.85</v>
      </c>
      <c r="N38" s="37">
        <f t="shared" si="16"/>
        <v>348734.46</v>
      </c>
      <c r="O38" s="37">
        <f t="shared" si="16"/>
        <v>332252.84000000003</v>
      </c>
    </row>
    <row r="39" spans="1:15" s="41" customFormat="1" ht="15" customHeight="1">
      <c r="A39" s="7" t="s">
        <v>109</v>
      </c>
      <c r="B39" s="8" t="s">
        <v>110</v>
      </c>
      <c r="C39" s="45">
        <f t="shared" ref="C39:C47" si="17">SUM(D39:O39)</f>
        <v>7436.5199999999995</v>
      </c>
      <c r="D39" s="45">
        <v>854</v>
      </c>
      <c r="E39" s="45">
        <v>0</v>
      </c>
      <c r="F39" s="45">
        <v>1000</v>
      </c>
      <c r="G39" s="45">
        <v>0</v>
      </c>
      <c r="H39" s="45">
        <v>0</v>
      </c>
      <c r="I39" s="45">
        <v>0</v>
      </c>
      <c r="J39" s="45">
        <v>3524.22</v>
      </c>
      <c r="K39" s="45">
        <v>0</v>
      </c>
      <c r="L39" s="45">
        <v>1254.18</v>
      </c>
      <c r="M39" s="45">
        <v>0</v>
      </c>
      <c r="N39" s="46">
        <v>804.12</v>
      </c>
      <c r="O39" s="45">
        <v>0</v>
      </c>
    </row>
    <row r="40" spans="1:15" s="41" customFormat="1" ht="15" customHeight="1">
      <c r="A40" s="7" t="s">
        <v>111</v>
      </c>
      <c r="B40" s="8" t="s">
        <v>112</v>
      </c>
      <c r="C40" s="45">
        <f t="shared" si="17"/>
        <v>20494.359999999997</v>
      </c>
      <c r="D40" s="45">
        <v>1508.75</v>
      </c>
      <c r="E40" s="45">
        <v>1252.3599999999999</v>
      </c>
      <c r="F40" s="45">
        <v>4852.32</v>
      </c>
      <c r="G40" s="45">
        <v>2352.3200000000002</v>
      </c>
      <c r="H40" s="45">
        <v>3584.35</v>
      </c>
      <c r="I40" s="45">
        <v>1003.98</v>
      </c>
      <c r="J40" s="45">
        <v>1003.97</v>
      </c>
      <c r="K40" s="45">
        <v>1242.3499999999999</v>
      </c>
      <c r="L40" s="45">
        <v>1204.77</v>
      </c>
      <c r="M40" s="45">
        <v>987.35</v>
      </c>
      <c r="N40" s="46">
        <v>1100.25</v>
      </c>
      <c r="O40" s="45">
        <v>401.59</v>
      </c>
    </row>
    <row r="41" spans="1:15" s="41" customFormat="1" ht="15" customHeight="1">
      <c r="A41" s="7" t="s">
        <v>113</v>
      </c>
      <c r="B41" s="8" t="s">
        <v>114</v>
      </c>
      <c r="C41" s="45">
        <f t="shared" si="17"/>
        <v>1832823.99</v>
      </c>
      <c r="D41" s="45">
        <v>305254.2</v>
      </c>
      <c r="E41" s="45">
        <v>132387.44</v>
      </c>
      <c r="F41" s="45">
        <v>135245.21</v>
      </c>
      <c r="G41" s="45">
        <v>135025.25</v>
      </c>
      <c r="H41" s="45">
        <v>103254.32</v>
      </c>
      <c r="I41" s="45">
        <v>85252.25</v>
      </c>
      <c r="J41" s="45">
        <v>72535.25</v>
      </c>
      <c r="K41" s="45">
        <v>91254.25</v>
      </c>
      <c r="L41" s="45">
        <v>98685.25</v>
      </c>
      <c r="M41" s="45">
        <v>135252</v>
      </c>
      <c r="N41" s="46">
        <v>258653.32</v>
      </c>
      <c r="O41" s="45">
        <v>280025.25</v>
      </c>
    </row>
    <row r="42" spans="1:15" s="41" customFormat="1" ht="15" customHeight="1">
      <c r="A42" s="7" t="s">
        <v>115</v>
      </c>
      <c r="B42" s="8" t="s">
        <v>116</v>
      </c>
      <c r="C42" s="45">
        <f t="shared" si="17"/>
        <v>1</v>
      </c>
      <c r="D42" s="45">
        <v>1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6">
        <v>0</v>
      </c>
      <c r="O42" s="45">
        <v>0</v>
      </c>
    </row>
    <row r="43" spans="1:15" s="41" customFormat="1" ht="15" customHeight="1">
      <c r="A43" s="7" t="s">
        <v>117</v>
      </c>
      <c r="B43" s="8" t="s">
        <v>118</v>
      </c>
      <c r="C43" s="45">
        <f t="shared" si="17"/>
        <v>395</v>
      </c>
      <c r="D43" s="45">
        <v>0</v>
      </c>
      <c r="E43" s="45">
        <v>0</v>
      </c>
      <c r="F43" s="45">
        <v>150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245</v>
      </c>
      <c r="N43" s="46">
        <v>0</v>
      </c>
      <c r="O43" s="45">
        <v>0</v>
      </c>
    </row>
    <row r="44" spans="1:15" s="41" customFormat="1" ht="15" customHeight="1">
      <c r="A44" s="7" t="s">
        <v>119</v>
      </c>
      <c r="B44" s="8" t="s">
        <v>120</v>
      </c>
      <c r="C44" s="45">
        <f t="shared" si="17"/>
        <v>206054.75</v>
      </c>
      <c r="D44" s="45">
        <v>9200</v>
      </c>
      <c r="E44" s="45">
        <v>13895.25</v>
      </c>
      <c r="F44" s="45">
        <v>21253.21</v>
      </c>
      <c r="G44" s="45">
        <v>4589</v>
      </c>
      <c r="H44" s="45">
        <v>35265.25</v>
      </c>
      <c r="I44" s="45">
        <v>6982.52</v>
      </c>
      <c r="J44" s="45">
        <v>5154.5200000000004</v>
      </c>
      <c r="K44" s="45">
        <v>9854.25</v>
      </c>
      <c r="L44" s="45">
        <v>22962.25</v>
      </c>
      <c r="M44" s="45">
        <v>25452.25</v>
      </c>
      <c r="N44" s="46">
        <v>45822.25</v>
      </c>
      <c r="O44" s="45">
        <v>5624</v>
      </c>
    </row>
    <row r="45" spans="1:15" s="41" customFormat="1" ht="15" customHeight="1">
      <c r="A45" s="7" t="s">
        <v>121</v>
      </c>
      <c r="B45" s="8" t="s">
        <v>122</v>
      </c>
      <c r="C45" s="45">
        <f t="shared" si="17"/>
        <v>2206.52</v>
      </c>
      <c r="D45" s="45">
        <v>0</v>
      </c>
      <c r="E45" s="45">
        <v>0</v>
      </c>
      <c r="F45" s="45">
        <v>0</v>
      </c>
      <c r="G45" s="45">
        <v>852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6">
        <v>1354.52</v>
      </c>
      <c r="O45" s="45">
        <v>0</v>
      </c>
    </row>
    <row r="46" spans="1:15" s="41" customFormat="1" ht="15" customHeight="1">
      <c r="A46" s="7" t="s">
        <v>123</v>
      </c>
      <c r="B46" s="8" t="s">
        <v>124</v>
      </c>
      <c r="C46" s="45">
        <f t="shared" si="17"/>
        <v>411399.37</v>
      </c>
      <c r="D46" s="45">
        <v>0</v>
      </c>
      <c r="E46" s="45">
        <v>21542.25</v>
      </c>
      <c r="F46" s="45">
        <v>35000</v>
      </c>
      <c r="G46" s="45">
        <v>46252.2</v>
      </c>
      <c r="H46" s="45">
        <v>35425</v>
      </c>
      <c r="I46" s="45">
        <v>32000</v>
      </c>
      <c r="J46" s="45">
        <v>28952.32</v>
      </c>
      <c r="K46" s="45">
        <v>28500.35</v>
      </c>
      <c r="L46" s="45">
        <v>45500</v>
      </c>
      <c r="M46" s="45">
        <v>51025.25</v>
      </c>
      <c r="N46" s="46">
        <v>41000</v>
      </c>
      <c r="O46" s="45">
        <v>46202</v>
      </c>
    </row>
    <row r="47" spans="1:15" s="41" customFormat="1" ht="15" customHeight="1">
      <c r="A47" s="7" t="s">
        <v>125</v>
      </c>
      <c r="B47" s="8" t="s">
        <v>126</v>
      </c>
      <c r="C47" s="45">
        <f t="shared" si="17"/>
        <v>1</v>
      </c>
      <c r="D47" s="45">
        <v>1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6">
        <v>0</v>
      </c>
      <c r="O47" s="45">
        <v>0</v>
      </c>
    </row>
    <row r="48" spans="1:15" s="41" customFormat="1" ht="15" customHeight="1">
      <c r="A48" s="28" t="s">
        <v>127</v>
      </c>
      <c r="B48" s="29" t="s">
        <v>9</v>
      </c>
      <c r="C48" s="37">
        <f t="shared" ref="C48:O48" si="18">SUM(C49:C57)</f>
        <v>4999667.9799999995</v>
      </c>
      <c r="D48" s="37">
        <f t="shared" si="18"/>
        <v>478757.35</v>
      </c>
      <c r="E48" s="37">
        <f t="shared" si="18"/>
        <v>464408.24</v>
      </c>
      <c r="F48" s="37">
        <f t="shared" si="18"/>
        <v>403447.76</v>
      </c>
      <c r="G48" s="37">
        <f t="shared" si="18"/>
        <v>367159.38</v>
      </c>
      <c r="H48" s="37">
        <f t="shared" si="18"/>
        <v>345848.38</v>
      </c>
      <c r="I48" s="37">
        <f t="shared" si="18"/>
        <v>373121.73</v>
      </c>
      <c r="J48" s="37">
        <f t="shared" si="18"/>
        <v>328778.7</v>
      </c>
      <c r="K48" s="37">
        <f t="shared" si="18"/>
        <v>355141.27</v>
      </c>
      <c r="L48" s="37">
        <f t="shared" si="18"/>
        <v>425286.93</v>
      </c>
      <c r="M48" s="37">
        <f t="shared" si="18"/>
        <v>343427.3</v>
      </c>
      <c r="N48" s="37">
        <f t="shared" si="18"/>
        <v>505422.44</v>
      </c>
      <c r="O48" s="37">
        <f t="shared" si="18"/>
        <v>608868.5</v>
      </c>
    </row>
    <row r="49" spans="1:15" s="41" customFormat="1" ht="15" customHeight="1">
      <c r="A49" s="7" t="s">
        <v>128</v>
      </c>
      <c r="B49" s="8" t="s">
        <v>129</v>
      </c>
      <c r="C49" s="45">
        <f t="shared" ref="C49:C57" si="19">SUM(D49:O49)</f>
        <v>2101832.7399999998</v>
      </c>
      <c r="D49" s="45">
        <v>173420.55</v>
      </c>
      <c r="E49" s="45">
        <v>162044.74</v>
      </c>
      <c r="F49" s="45">
        <v>125312.17</v>
      </c>
      <c r="G49" s="45">
        <v>137832.63</v>
      </c>
      <c r="H49" s="45">
        <v>125256.63</v>
      </c>
      <c r="I49" s="45">
        <v>179292.58</v>
      </c>
      <c r="J49" s="45">
        <v>112870.2</v>
      </c>
      <c r="K49" s="45">
        <v>145724.76999999999</v>
      </c>
      <c r="L49" s="45">
        <v>166936.68</v>
      </c>
      <c r="M49" s="45">
        <v>179932.05</v>
      </c>
      <c r="N49" s="46">
        <v>260172.99</v>
      </c>
      <c r="O49" s="45">
        <v>333036.75</v>
      </c>
    </row>
    <row r="50" spans="1:15" s="41" customFormat="1" ht="15" customHeight="1">
      <c r="A50" s="7" t="s">
        <v>130</v>
      </c>
      <c r="B50" s="8" t="s">
        <v>131</v>
      </c>
      <c r="C50" s="45">
        <f t="shared" si="19"/>
        <v>246433.78</v>
      </c>
      <c r="D50" s="45">
        <v>24253.3</v>
      </c>
      <c r="E50" s="45">
        <v>78525</v>
      </c>
      <c r="F50" s="45">
        <v>10254.58</v>
      </c>
      <c r="G50" s="45">
        <v>12548.25</v>
      </c>
      <c r="H50" s="45">
        <v>7584.25</v>
      </c>
      <c r="I50" s="45">
        <v>5452.65</v>
      </c>
      <c r="J50" s="45">
        <v>6452</v>
      </c>
      <c r="K50" s="45">
        <v>18254.25</v>
      </c>
      <c r="L50" s="45">
        <v>15248</v>
      </c>
      <c r="M50" s="45">
        <v>18254.25</v>
      </c>
      <c r="N50" s="46">
        <v>17582</v>
      </c>
      <c r="O50" s="45">
        <v>32025.25</v>
      </c>
    </row>
    <row r="51" spans="1:15" s="41" customFormat="1" ht="15" customHeight="1">
      <c r="A51" s="7" t="s">
        <v>132</v>
      </c>
      <c r="B51" s="8" t="s">
        <v>133</v>
      </c>
      <c r="C51" s="45">
        <f t="shared" si="19"/>
        <v>1</v>
      </c>
      <c r="D51" s="45">
        <v>1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6">
        <v>0</v>
      </c>
      <c r="O51" s="45">
        <v>0</v>
      </c>
    </row>
    <row r="52" spans="1:15" s="41" customFormat="1" ht="15" customHeight="1">
      <c r="A52" s="7" t="s">
        <v>134</v>
      </c>
      <c r="B52" s="8" t="s">
        <v>135</v>
      </c>
      <c r="C52" s="45">
        <f t="shared" si="19"/>
        <v>1</v>
      </c>
      <c r="D52" s="45">
        <v>1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6">
        <v>0</v>
      </c>
      <c r="O52" s="45">
        <v>0</v>
      </c>
    </row>
    <row r="53" spans="1:15" s="41" customFormat="1" ht="15" customHeight="1">
      <c r="A53" s="7" t="s">
        <v>136</v>
      </c>
      <c r="B53" s="8" t="s">
        <v>137</v>
      </c>
      <c r="C53" s="45">
        <f t="shared" si="19"/>
        <v>1</v>
      </c>
      <c r="D53" s="45">
        <v>1</v>
      </c>
      <c r="E53" s="45">
        <v>0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6">
        <v>0</v>
      </c>
      <c r="O53" s="45">
        <v>0</v>
      </c>
    </row>
    <row r="54" spans="1:15" s="41" customFormat="1" ht="15" customHeight="1">
      <c r="A54" s="7" t="s">
        <v>138</v>
      </c>
      <c r="B54" s="8" t="s">
        <v>139</v>
      </c>
      <c r="C54" s="45">
        <f t="shared" si="19"/>
        <v>1</v>
      </c>
      <c r="D54" s="45">
        <v>1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6">
        <v>0</v>
      </c>
      <c r="O54" s="45">
        <v>0</v>
      </c>
    </row>
    <row r="55" spans="1:15" s="41" customFormat="1" ht="15" customHeight="1">
      <c r="A55" s="7" t="s">
        <v>140</v>
      </c>
      <c r="B55" s="8" t="s">
        <v>141</v>
      </c>
      <c r="C55" s="45">
        <f t="shared" si="19"/>
        <v>1</v>
      </c>
      <c r="D55" s="45">
        <v>1</v>
      </c>
      <c r="E55" s="45">
        <v>0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6">
        <v>0</v>
      </c>
      <c r="O55" s="45">
        <v>0</v>
      </c>
    </row>
    <row r="56" spans="1:15" s="41" customFormat="1" ht="23.25" customHeight="1">
      <c r="A56" s="7" t="s">
        <v>142</v>
      </c>
      <c r="B56" s="8" t="s">
        <v>143</v>
      </c>
      <c r="C56" s="45">
        <f t="shared" si="19"/>
        <v>972172.7</v>
      </c>
      <c r="D56" s="45">
        <v>145825.25</v>
      </c>
      <c r="E56" s="45">
        <v>98584.25</v>
      </c>
      <c r="F56" s="45">
        <v>124025.25</v>
      </c>
      <c r="G56" s="45">
        <v>81254.25</v>
      </c>
      <c r="H56" s="45">
        <v>87582.25</v>
      </c>
      <c r="I56" s="45">
        <v>59852.25</v>
      </c>
      <c r="J56" s="45">
        <v>75251.25</v>
      </c>
      <c r="K56" s="45">
        <v>45875.25</v>
      </c>
      <c r="L56" s="45">
        <v>67852.25</v>
      </c>
      <c r="M56" s="45" t="s">
        <v>673</v>
      </c>
      <c r="N56" s="46">
        <v>87522.2</v>
      </c>
      <c r="O56" s="45">
        <v>98548.25</v>
      </c>
    </row>
    <row r="57" spans="1:15" s="41" customFormat="1" ht="15" customHeight="1">
      <c r="A57" s="7" t="s">
        <v>144</v>
      </c>
      <c r="B57" s="8" t="s">
        <v>145</v>
      </c>
      <c r="C57" s="45">
        <f t="shared" si="19"/>
        <v>1679223.76</v>
      </c>
      <c r="D57" s="45">
        <v>135253.25</v>
      </c>
      <c r="E57" s="45">
        <v>125254.25</v>
      </c>
      <c r="F57" s="45">
        <v>143855.76</v>
      </c>
      <c r="G57" s="45">
        <v>135524.25</v>
      </c>
      <c r="H57" s="45">
        <v>125425.25</v>
      </c>
      <c r="I57" s="45">
        <v>128524.25</v>
      </c>
      <c r="J57" s="45">
        <v>134205.25</v>
      </c>
      <c r="K57" s="45">
        <v>145287</v>
      </c>
      <c r="L57" s="45">
        <v>175250</v>
      </c>
      <c r="M57" s="45">
        <v>145241</v>
      </c>
      <c r="N57" s="46">
        <v>140145.25</v>
      </c>
      <c r="O57" s="45">
        <v>145258.25</v>
      </c>
    </row>
    <row r="58" spans="1:15" s="41" customFormat="1" ht="15" customHeight="1">
      <c r="A58" s="28" t="s">
        <v>146</v>
      </c>
      <c r="B58" s="29" t="s">
        <v>10</v>
      </c>
      <c r="C58" s="37">
        <f t="shared" ref="C58:O58" si="20">SUM(C59:C65)</f>
        <v>9743466.2200000007</v>
      </c>
      <c r="D58" s="37">
        <f t="shared" si="20"/>
        <v>636511.77</v>
      </c>
      <c r="E58" s="37">
        <f t="shared" si="20"/>
        <v>913948.33</v>
      </c>
      <c r="F58" s="37">
        <f t="shared" si="20"/>
        <v>757465.82</v>
      </c>
      <c r="G58" s="37">
        <f t="shared" si="20"/>
        <v>866441.5</v>
      </c>
      <c r="H58" s="37">
        <f t="shared" si="20"/>
        <v>1106935.04</v>
      </c>
      <c r="I58" s="37">
        <f t="shared" si="20"/>
        <v>795546.11</v>
      </c>
      <c r="J58" s="37">
        <f t="shared" si="20"/>
        <v>1119659.81</v>
      </c>
      <c r="K58" s="37">
        <f t="shared" si="20"/>
        <v>764285.88</v>
      </c>
      <c r="L58" s="37">
        <f t="shared" si="20"/>
        <v>595660.86</v>
      </c>
      <c r="M58" s="37">
        <f t="shared" si="20"/>
        <v>879182.15</v>
      </c>
      <c r="N58" s="37">
        <f t="shared" si="20"/>
        <v>449850.2</v>
      </c>
      <c r="O58" s="37">
        <f t="shared" si="20"/>
        <v>857978.75</v>
      </c>
    </row>
    <row r="59" spans="1:15" s="41" customFormat="1" ht="15" customHeight="1">
      <c r="A59" s="7" t="s">
        <v>147</v>
      </c>
      <c r="B59" s="8" t="s">
        <v>148</v>
      </c>
      <c r="C59" s="45">
        <f t="shared" ref="C59:C65" si="21">SUM(D59:O59)</f>
        <v>9621620.5700000003</v>
      </c>
      <c r="D59" s="45">
        <v>628724.35</v>
      </c>
      <c r="E59" s="45">
        <v>897542.25</v>
      </c>
      <c r="F59" s="45">
        <v>754235.25</v>
      </c>
      <c r="G59" s="45">
        <v>854825.25</v>
      </c>
      <c r="H59" s="45">
        <v>1089702.27</v>
      </c>
      <c r="I59" s="45">
        <v>785254.25</v>
      </c>
      <c r="J59" s="45">
        <v>1110252.2</v>
      </c>
      <c r="K59" s="45">
        <v>758245</v>
      </c>
      <c r="L59" s="45">
        <v>585954.25</v>
      </c>
      <c r="M59" s="45">
        <v>857485.25</v>
      </c>
      <c r="N59" s="46">
        <v>444528</v>
      </c>
      <c r="O59" s="45">
        <v>854872.25</v>
      </c>
    </row>
    <row r="60" spans="1:15" s="41" customFormat="1" ht="15" customHeight="1">
      <c r="A60" s="7" t="s">
        <v>149</v>
      </c>
      <c r="B60" s="8" t="s">
        <v>150</v>
      </c>
      <c r="C60" s="45">
        <f t="shared" si="21"/>
        <v>1</v>
      </c>
      <c r="D60" s="45">
        <v>1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6">
        <v>0</v>
      </c>
      <c r="O60" s="45">
        <v>0</v>
      </c>
    </row>
    <row r="61" spans="1:15" s="41" customFormat="1" ht="15" customHeight="1">
      <c r="A61" s="7" t="s">
        <v>151</v>
      </c>
      <c r="B61" s="8" t="s">
        <v>152</v>
      </c>
      <c r="C61" s="45">
        <f t="shared" si="21"/>
        <v>1</v>
      </c>
      <c r="D61" s="45">
        <v>1</v>
      </c>
      <c r="E61" s="45"/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6">
        <v>0</v>
      </c>
      <c r="O61" s="45">
        <v>0</v>
      </c>
    </row>
    <row r="62" spans="1:15" s="41" customFormat="1" ht="15" customHeight="1">
      <c r="A62" s="7" t="s">
        <v>153</v>
      </c>
      <c r="B62" s="8" t="s">
        <v>154</v>
      </c>
      <c r="C62" s="45">
        <f t="shared" si="21"/>
        <v>94521.04</v>
      </c>
      <c r="D62" s="45">
        <v>6253.77</v>
      </c>
      <c r="E62" s="45">
        <v>15245</v>
      </c>
      <c r="F62" s="45">
        <v>1985.32</v>
      </c>
      <c r="G62" s="45">
        <v>10258</v>
      </c>
      <c r="H62" s="45">
        <v>15245.25</v>
      </c>
      <c r="I62" s="45">
        <v>7542.25</v>
      </c>
      <c r="J62" s="45">
        <v>6215.25</v>
      </c>
      <c r="K62" s="45">
        <v>1985.25</v>
      </c>
      <c r="L62" s="45">
        <v>6584.25</v>
      </c>
      <c r="M62" s="45">
        <v>18254.25</v>
      </c>
      <c r="N62" s="46">
        <v>3500.2</v>
      </c>
      <c r="O62" s="45">
        <v>1452.25</v>
      </c>
    </row>
    <row r="63" spans="1:15" s="41" customFormat="1" ht="15" customHeight="1">
      <c r="A63" s="7" t="s">
        <v>155</v>
      </c>
      <c r="B63" s="8" t="s">
        <v>156</v>
      </c>
      <c r="C63" s="45">
        <f t="shared" si="21"/>
        <v>20836.060000000001</v>
      </c>
      <c r="D63" s="45">
        <v>1530.65</v>
      </c>
      <c r="E63" s="45">
        <v>1161.08</v>
      </c>
      <c r="F63" s="45">
        <v>1245.25</v>
      </c>
      <c r="G63" s="45">
        <v>1358.25</v>
      </c>
      <c r="H63" s="45">
        <v>1987.52</v>
      </c>
      <c r="I63" s="45">
        <v>1452.5</v>
      </c>
      <c r="J63" s="45">
        <v>1895.25</v>
      </c>
      <c r="K63" s="45">
        <v>2758.52</v>
      </c>
      <c r="L63" s="45">
        <v>1825.25</v>
      </c>
      <c r="M63" s="45">
        <v>2145.54</v>
      </c>
      <c r="N63" s="46">
        <v>1822</v>
      </c>
      <c r="O63" s="45">
        <v>1654.25</v>
      </c>
    </row>
    <row r="64" spans="1:15" s="41" customFormat="1" ht="15" customHeight="1">
      <c r="A64" s="7" t="s">
        <v>157</v>
      </c>
      <c r="B64" s="8" t="s">
        <v>158</v>
      </c>
      <c r="C64" s="45">
        <f t="shared" si="21"/>
        <v>6485.5499999999993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1297.1099999999999</v>
      </c>
      <c r="J64" s="45">
        <v>1297.1099999999999</v>
      </c>
      <c r="K64" s="45">
        <v>1297.1099999999999</v>
      </c>
      <c r="L64" s="45">
        <v>1297.1099999999999</v>
      </c>
      <c r="M64" s="45">
        <v>1297.1099999999999</v>
      </c>
      <c r="N64" s="46">
        <v>0</v>
      </c>
      <c r="O64" s="45">
        <v>0</v>
      </c>
    </row>
    <row r="65" spans="1:15" s="41" customFormat="1" ht="15" customHeight="1">
      <c r="A65" s="7" t="s">
        <v>159</v>
      </c>
      <c r="B65" s="8" t="s">
        <v>160</v>
      </c>
      <c r="C65" s="45">
        <f t="shared" si="21"/>
        <v>1</v>
      </c>
      <c r="D65" s="45">
        <v>1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6">
        <v>0</v>
      </c>
      <c r="O65" s="45">
        <v>0</v>
      </c>
    </row>
    <row r="66" spans="1:15" s="41" customFormat="1" ht="15" customHeight="1">
      <c r="A66" s="28" t="s">
        <v>161</v>
      </c>
      <c r="B66" s="29" t="s">
        <v>11</v>
      </c>
      <c r="C66" s="37">
        <f t="shared" ref="C66:O66" si="22">SUM(C67:C84)</f>
        <v>3470142.4600000004</v>
      </c>
      <c r="D66" s="37">
        <f t="shared" si="22"/>
        <v>389225.93</v>
      </c>
      <c r="E66" s="37">
        <f t="shared" si="22"/>
        <v>468818.88</v>
      </c>
      <c r="F66" s="37">
        <f t="shared" si="22"/>
        <v>360564.01999999996</v>
      </c>
      <c r="G66" s="37">
        <f t="shared" si="22"/>
        <v>396955.22000000003</v>
      </c>
      <c r="H66" s="37">
        <f t="shared" si="22"/>
        <v>231889.93999999997</v>
      </c>
      <c r="I66" s="37">
        <f t="shared" si="22"/>
        <v>226490.06</v>
      </c>
      <c r="J66" s="37">
        <f t="shared" si="22"/>
        <v>208114.46000000002</v>
      </c>
      <c r="K66" s="37">
        <f t="shared" si="22"/>
        <v>399411.62000000005</v>
      </c>
      <c r="L66" s="37">
        <f t="shared" si="22"/>
        <v>217372.88999999996</v>
      </c>
      <c r="M66" s="37">
        <f t="shared" si="22"/>
        <v>151344.53</v>
      </c>
      <c r="N66" s="37">
        <f t="shared" si="22"/>
        <v>220357.92</v>
      </c>
      <c r="O66" s="37">
        <f t="shared" si="22"/>
        <v>199596.99000000002</v>
      </c>
    </row>
    <row r="67" spans="1:15" s="41" customFormat="1" ht="15" customHeight="1">
      <c r="A67" s="7" t="s">
        <v>162</v>
      </c>
      <c r="B67" s="8" t="s">
        <v>163</v>
      </c>
      <c r="C67" s="45">
        <f t="shared" ref="C67:C84" si="23">SUM(D67:O67)</f>
        <v>1333971.6000000001</v>
      </c>
      <c r="D67" s="45">
        <v>156722.64000000001</v>
      </c>
      <c r="E67" s="45">
        <v>267373</v>
      </c>
      <c r="F67" s="45">
        <v>175327</v>
      </c>
      <c r="G67" s="45">
        <v>88243</v>
      </c>
      <c r="H67" s="45">
        <v>105658</v>
      </c>
      <c r="I67" s="45">
        <v>74180</v>
      </c>
      <c r="J67" s="45">
        <v>56982</v>
      </c>
      <c r="K67" s="45">
        <v>166219</v>
      </c>
      <c r="L67" s="45">
        <v>59886</v>
      </c>
      <c r="M67" s="45">
        <v>37410</v>
      </c>
      <c r="N67" s="46">
        <v>74272.28</v>
      </c>
      <c r="O67" s="45">
        <v>71698.679999999993</v>
      </c>
    </row>
    <row r="68" spans="1:15" s="41" customFormat="1" ht="15" customHeight="1">
      <c r="A68" s="7" t="s">
        <v>164</v>
      </c>
      <c r="B68" s="8" t="s">
        <v>165</v>
      </c>
      <c r="C68" s="45">
        <f t="shared" si="23"/>
        <v>666514.02</v>
      </c>
      <c r="D68" s="45">
        <v>49433.14</v>
      </c>
      <c r="E68" s="45">
        <v>75665.02</v>
      </c>
      <c r="F68" s="45">
        <v>72380.7</v>
      </c>
      <c r="G68" s="45">
        <v>72375.19</v>
      </c>
      <c r="H68" s="45">
        <v>52586.539999999994</v>
      </c>
      <c r="I68" s="45">
        <v>54811.39</v>
      </c>
      <c r="J68" s="45">
        <v>64664.33</v>
      </c>
      <c r="K68" s="45">
        <v>60000.3</v>
      </c>
      <c r="L68" s="45">
        <v>49507.4</v>
      </c>
      <c r="M68" s="45">
        <v>31759.4</v>
      </c>
      <c r="N68" s="46">
        <v>47810.15</v>
      </c>
      <c r="O68" s="45">
        <v>35520.46</v>
      </c>
    </row>
    <row r="69" spans="1:15" s="41" customFormat="1" ht="15" customHeight="1">
      <c r="A69" s="7" t="s">
        <v>166</v>
      </c>
      <c r="B69" s="8" t="s">
        <v>167</v>
      </c>
      <c r="C69" s="45">
        <f t="shared" si="23"/>
        <v>408165.14</v>
      </c>
      <c r="D69" s="45">
        <v>39381.85</v>
      </c>
      <c r="E69" s="45">
        <v>49966.59</v>
      </c>
      <c r="F69" s="45">
        <v>53105.23</v>
      </c>
      <c r="G69" s="45">
        <v>38837.89</v>
      </c>
      <c r="H69" s="45">
        <v>27146.35</v>
      </c>
      <c r="I69" s="45">
        <v>33492.050000000003</v>
      </c>
      <c r="J69" s="45">
        <v>23361</v>
      </c>
      <c r="K69" s="45">
        <v>39411.760000000002</v>
      </c>
      <c r="L69" s="45">
        <v>27426.66</v>
      </c>
      <c r="M69" s="45">
        <v>27850.44</v>
      </c>
      <c r="N69" s="46">
        <v>28916.52</v>
      </c>
      <c r="O69" s="45">
        <v>19268.8</v>
      </c>
    </row>
    <row r="70" spans="1:15" s="41" customFormat="1" ht="15" customHeight="1">
      <c r="A70" s="7" t="s">
        <v>168</v>
      </c>
      <c r="B70" s="8" t="s">
        <v>169</v>
      </c>
      <c r="C70" s="45">
        <f t="shared" si="23"/>
        <v>202191.17000000004</v>
      </c>
      <c r="D70" s="45">
        <v>14393.81</v>
      </c>
      <c r="E70" s="45">
        <v>29764.09</v>
      </c>
      <c r="F70" s="45">
        <v>18690.560000000001</v>
      </c>
      <c r="G70" s="45">
        <v>8661.0499999999993</v>
      </c>
      <c r="H70" s="45">
        <v>5868.94</v>
      </c>
      <c r="I70" s="45">
        <v>11583.38</v>
      </c>
      <c r="J70" s="45">
        <v>12596.49</v>
      </c>
      <c r="K70" s="45">
        <v>27913.35</v>
      </c>
      <c r="L70" s="45">
        <v>15044.27</v>
      </c>
      <c r="M70" s="45">
        <v>19721.330000000002</v>
      </c>
      <c r="N70" s="46">
        <v>16898.32</v>
      </c>
      <c r="O70" s="45">
        <v>21055.58</v>
      </c>
    </row>
    <row r="71" spans="1:15" s="41" customFormat="1" ht="15" customHeight="1">
      <c r="A71" s="7" t="s">
        <v>170</v>
      </c>
      <c r="B71" s="8" t="s">
        <v>171</v>
      </c>
      <c r="C71" s="45">
        <f t="shared" si="23"/>
        <v>230652.88999999996</v>
      </c>
      <c r="D71" s="45">
        <v>21669.46</v>
      </c>
      <c r="E71" s="45">
        <v>31529.02</v>
      </c>
      <c r="F71" s="45">
        <v>37148.269999999997</v>
      </c>
      <c r="G71" s="45">
        <v>39070.75</v>
      </c>
      <c r="H71" s="45">
        <v>11210.36</v>
      </c>
      <c r="I71" s="45">
        <v>8661.0499999999993</v>
      </c>
      <c r="J71" s="45">
        <v>6515.65</v>
      </c>
      <c r="K71" s="45">
        <v>22698.84</v>
      </c>
      <c r="L71" s="45">
        <v>14232.02</v>
      </c>
      <c r="M71" s="45">
        <v>9641.0400000000009</v>
      </c>
      <c r="N71" s="46">
        <v>8864.11</v>
      </c>
      <c r="O71" s="45">
        <v>19412.32</v>
      </c>
    </row>
    <row r="72" spans="1:15" s="41" customFormat="1" ht="15" customHeight="1">
      <c r="A72" s="7" t="s">
        <v>172</v>
      </c>
      <c r="B72" s="8" t="s">
        <v>173</v>
      </c>
      <c r="C72" s="45">
        <f t="shared" si="23"/>
        <v>131584.24</v>
      </c>
      <c r="D72" s="45">
        <v>39212.92</v>
      </c>
      <c r="E72" s="45">
        <v>0</v>
      </c>
      <c r="F72" s="45">
        <v>3421.16</v>
      </c>
      <c r="G72" s="45">
        <v>6842.32</v>
      </c>
      <c r="H72" s="45">
        <v>0</v>
      </c>
      <c r="I72" s="45">
        <v>13684.64</v>
      </c>
      <c r="J72" s="45">
        <v>6842.32</v>
      </c>
      <c r="K72" s="45">
        <v>27369.279999999999</v>
      </c>
      <c r="L72" s="45">
        <v>20526.96</v>
      </c>
      <c r="M72" s="45">
        <v>0</v>
      </c>
      <c r="N72" s="46">
        <v>13684.64</v>
      </c>
      <c r="O72" s="45">
        <v>0</v>
      </c>
    </row>
    <row r="73" spans="1:15" s="41" customFormat="1" ht="15" customHeight="1">
      <c r="A73" s="7" t="s">
        <v>174</v>
      </c>
      <c r="B73" s="8" t="s">
        <v>175</v>
      </c>
      <c r="C73" s="45">
        <f t="shared" si="23"/>
        <v>42874.149999999994</v>
      </c>
      <c r="D73" s="45">
        <v>2224.16</v>
      </c>
      <c r="E73" s="45">
        <v>13342.52</v>
      </c>
      <c r="F73" s="45">
        <v>0</v>
      </c>
      <c r="G73" s="45">
        <v>0</v>
      </c>
      <c r="H73" s="45">
        <v>0</v>
      </c>
      <c r="I73" s="45">
        <v>0</v>
      </c>
      <c r="J73" s="45">
        <v>11118.769999999999</v>
      </c>
      <c r="K73" s="45">
        <v>13964.95</v>
      </c>
      <c r="L73" s="45">
        <v>2223.75</v>
      </c>
      <c r="M73" s="45">
        <v>0</v>
      </c>
      <c r="N73" s="46">
        <v>0</v>
      </c>
      <c r="O73" s="45">
        <v>0</v>
      </c>
    </row>
    <row r="74" spans="1:15" s="41" customFormat="1" ht="15" customHeight="1">
      <c r="A74" s="7" t="s">
        <v>176</v>
      </c>
      <c r="B74" s="8" t="s">
        <v>177</v>
      </c>
      <c r="C74" s="45">
        <f t="shared" si="23"/>
        <v>1</v>
      </c>
      <c r="D74" s="45">
        <v>1</v>
      </c>
      <c r="E74" s="45">
        <v>0</v>
      </c>
      <c r="F74" s="45">
        <v>0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5">
        <v>0</v>
      </c>
      <c r="N74" s="46">
        <v>0</v>
      </c>
      <c r="O74" s="45">
        <v>0</v>
      </c>
    </row>
    <row r="75" spans="1:15" s="41" customFormat="1" ht="15" customHeight="1">
      <c r="A75" s="7" t="s">
        <v>178</v>
      </c>
      <c r="B75" s="8" t="s">
        <v>179</v>
      </c>
      <c r="C75" s="45">
        <f t="shared" si="23"/>
        <v>1897.0800000000002</v>
      </c>
      <c r="D75" s="45">
        <v>0</v>
      </c>
      <c r="E75" s="45">
        <v>1080.42</v>
      </c>
      <c r="F75" s="45">
        <v>0</v>
      </c>
      <c r="G75" s="45">
        <v>196.44</v>
      </c>
      <c r="H75" s="45">
        <v>0</v>
      </c>
      <c r="I75" s="45">
        <v>0</v>
      </c>
      <c r="J75" s="45">
        <v>423.78</v>
      </c>
      <c r="K75" s="45">
        <v>196.44</v>
      </c>
      <c r="L75" s="45">
        <v>0</v>
      </c>
      <c r="M75" s="45">
        <v>0</v>
      </c>
      <c r="N75" s="46">
        <v>0</v>
      </c>
      <c r="O75" s="45">
        <v>0</v>
      </c>
    </row>
    <row r="76" spans="1:15" s="41" customFormat="1" ht="15" customHeight="1">
      <c r="A76" s="7" t="s">
        <v>180</v>
      </c>
      <c r="B76" s="8" t="s">
        <v>181</v>
      </c>
      <c r="C76" s="45">
        <f t="shared" si="23"/>
        <v>14280.559999999998</v>
      </c>
      <c r="D76" s="45">
        <v>489.99</v>
      </c>
      <c r="E76" s="45">
        <v>98.22</v>
      </c>
      <c r="F76" s="45">
        <v>491.1</v>
      </c>
      <c r="G76" s="45">
        <v>0</v>
      </c>
      <c r="H76" s="45">
        <v>0</v>
      </c>
      <c r="I76" s="45">
        <v>0</v>
      </c>
      <c r="J76" s="45">
        <v>883.98</v>
      </c>
      <c r="K76" s="45">
        <v>10254.65</v>
      </c>
      <c r="L76" s="45">
        <v>1080.42</v>
      </c>
      <c r="M76" s="45">
        <v>98.22</v>
      </c>
      <c r="N76" s="46">
        <v>589.32000000000005</v>
      </c>
      <c r="O76" s="45">
        <v>294.66000000000003</v>
      </c>
    </row>
    <row r="77" spans="1:15" s="41" customFormat="1" ht="15" customHeight="1">
      <c r="A77" s="7" t="s">
        <v>182</v>
      </c>
      <c r="B77" s="8" t="s">
        <v>183</v>
      </c>
      <c r="C77" s="45">
        <f t="shared" si="23"/>
        <v>6372.1500000000005</v>
      </c>
      <c r="D77" s="45">
        <v>0</v>
      </c>
      <c r="E77" s="45">
        <v>0</v>
      </c>
      <c r="F77" s="45">
        <v>0</v>
      </c>
      <c r="G77" s="45">
        <v>0</v>
      </c>
      <c r="H77" s="45">
        <v>0</v>
      </c>
      <c r="I77" s="45">
        <v>423.83</v>
      </c>
      <c r="J77" s="45">
        <v>424.88</v>
      </c>
      <c r="K77" s="45">
        <v>2549.31</v>
      </c>
      <c r="L77" s="45">
        <v>424.88</v>
      </c>
      <c r="M77" s="45">
        <v>849.77</v>
      </c>
      <c r="N77" s="46">
        <v>1274.5999999999999</v>
      </c>
      <c r="O77" s="45">
        <v>424.88</v>
      </c>
    </row>
    <row r="78" spans="1:15" s="41" customFormat="1" ht="15" customHeight="1">
      <c r="A78" s="7" t="s">
        <v>184</v>
      </c>
      <c r="B78" s="8" t="s">
        <v>185</v>
      </c>
      <c r="C78" s="45">
        <f t="shared" si="23"/>
        <v>277228.89</v>
      </c>
      <c r="D78" s="45">
        <v>47545.48</v>
      </c>
      <c r="E78" s="45">
        <v>0</v>
      </c>
      <c r="F78" s="45">
        <v>0</v>
      </c>
      <c r="G78" s="45">
        <v>95814.55</v>
      </c>
      <c r="H78" s="45">
        <v>17985.36</v>
      </c>
      <c r="I78" s="45">
        <v>18954.329999999998</v>
      </c>
      <c r="J78" s="45">
        <v>15466.95</v>
      </c>
      <c r="K78" s="45">
        <v>14970.33</v>
      </c>
      <c r="L78" s="45">
        <v>15036.55</v>
      </c>
      <c r="M78" s="45">
        <v>14479.23</v>
      </c>
      <c r="N78" s="46">
        <v>18005.23</v>
      </c>
      <c r="O78" s="45">
        <v>18970.88</v>
      </c>
    </row>
    <row r="79" spans="1:15" s="41" customFormat="1" ht="15" customHeight="1">
      <c r="A79" s="7" t="s">
        <v>186</v>
      </c>
      <c r="B79" s="8" t="s">
        <v>187</v>
      </c>
      <c r="C79" s="45">
        <f t="shared" si="23"/>
        <v>80677.530000000013</v>
      </c>
      <c r="D79" s="45">
        <v>10808.65</v>
      </c>
      <c r="E79" s="45">
        <v>0</v>
      </c>
      <c r="F79" s="45">
        <v>0</v>
      </c>
      <c r="G79" s="45">
        <v>23721.88</v>
      </c>
      <c r="H79" s="45">
        <v>4568.8999999999996</v>
      </c>
      <c r="I79" s="45">
        <v>6433.98</v>
      </c>
      <c r="J79" s="45">
        <v>4861.3500000000004</v>
      </c>
      <c r="K79" s="45">
        <v>5975.99</v>
      </c>
      <c r="L79" s="45">
        <v>5203.47</v>
      </c>
      <c r="M79" s="45">
        <v>6119.46</v>
      </c>
      <c r="N79" s="46">
        <v>5352.46</v>
      </c>
      <c r="O79" s="45">
        <v>7631.39</v>
      </c>
    </row>
    <row r="80" spans="1:15" s="41" customFormat="1" ht="15" customHeight="1">
      <c r="A80" s="7" t="s">
        <v>188</v>
      </c>
      <c r="B80" s="8" t="s">
        <v>189</v>
      </c>
      <c r="C80" s="45">
        <f t="shared" si="23"/>
        <v>40203.96</v>
      </c>
      <c r="D80" s="45">
        <v>4015.84</v>
      </c>
      <c r="E80" s="45">
        <v>0</v>
      </c>
      <c r="F80" s="45">
        <v>0</v>
      </c>
      <c r="G80" s="45">
        <v>14258.51</v>
      </c>
      <c r="H80" s="45">
        <v>2947.71</v>
      </c>
      <c r="I80" s="45">
        <v>2416.88</v>
      </c>
      <c r="J80" s="45">
        <v>2731.41</v>
      </c>
      <c r="K80" s="45">
        <v>2615.5300000000002</v>
      </c>
      <c r="L80" s="45">
        <v>2273.41</v>
      </c>
      <c r="M80" s="45">
        <v>2483.1</v>
      </c>
      <c r="N80" s="46">
        <v>3167.33</v>
      </c>
      <c r="O80" s="45">
        <v>3294.24</v>
      </c>
    </row>
    <row r="81" spans="1:15" s="41" customFormat="1" ht="15" customHeight="1">
      <c r="A81" s="7" t="s">
        <v>190</v>
      </c>
      <c r="B81" s="8" t="s">
        <v>191</v>
      </c>
      <c r="C81" s="45">
        <f t="shared" si="23"/>
        <v>25700.459999999995</v>
      </c>
      <c r="D81" s="45">
        <v>3324.99</v>
      </c>
      <c r="E81" s="45">
        <v>0</v>
      </c>
      <c r="F81" s="45">
        <v>0</v>
      </c>
      <c r="G81" s="45">
        <v>8933.64</v>
      </c>
      <c r="H81" s="45">
        <v>3917.7799999999997</v>
      </c>
      <c r="I81" s="45">
        <v>1848.5299999999997</v>
      </c>
      <c r="J81" s="45">
        <v>1241.55</v>
      </c>
      <c r="K81" s="45">
        <v>1180.8499999999999</v>
      </c>
      <c r="L81" s="45">
        <v>772.52</v>
      </c>
      <c r="M81" s="45">
        <v>932.54</v>
      </c>
      <c r="N81" s="46">
        <v>1522.96</v>
      </c>
      <c r="O81" s="45">
        <v>2025.1</v>
      </c>
    </row>
    <row r="82" spans="1:15" s="41" customFormat="1" ht="15" customHeight="1">
      <c r="A82" s="7" t="s">
        <v>192</v>
      </c>
      <c r="B82" s="8" t="s">
        <v>193</v>
      </c>
      <c r="C82" s="45">
        <f t="shared" si="23"/>
        <v>1</v>
      </c>
      <c r="D82" s="45">
        <v>1</v>
      </c>
      <c r="E82" s="45">
        <v>0</v>
      </c>
      <c r="F82" s="45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46">
        <v>0</v>
      </c>
      <c r="O82" s="45">
        <v>0</v>
      </c>
    </row>
    <row r="83" spans="1:15" s="41" customFormat="1" ht="15" customHeight="1">
      <c r="A83" s="7" t="s">
        <v>194</v>
      </c>
      <c r="B83" s="8" t="s">
        <v>195</v>
      </c>
      <c r="C83" s="45">
        <f t="shared" si="23"/>
        <v>7825.62</v>
      </c>
      <c r="D83" s="45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4091.04</v>
      </c>
      <c r="L83" s="45">
        <v>3734.58</v>
      </c>
      <c r="M83" s="45">
        <v>0</v>
      </c>
      <c r="N83" s="46">
        <v>0</v>
      </c>
      <c r="O83" s="45">
        <v>0</v>
      </c>
    </row>
    <row r="84" spans="1:15" s="41" customFormat="1" ht="15" customHeight="1">
      <c r="A84" s="7" t="s">
        <v>196</v>
      </c>
      <c r="B84" s="8" t="s">
        <v>197</v>
      </c>
      <c r="C84" s="45">
        <f t="shared" si="23"/>
        <v>1</v>
      </c>
      <c r="D84" s="45">
        <v>1</v>
      </c>
      <c r="E84" s="45">
        <v>0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6">
        <v>0</v>
      </c>
      <c r="O84" s="45">
        <v>0</v>
      </c>
    </row>
    <row r="85" spans="1:15" s="41" customFormat="1" ht="15" customHeight="1">
      <c r="A85" s="26" t="s">
        <v>198</v>
      </c>
      <c r="B85" s="27" t="s">
        <v>199</v>
      </c>
      <c r="C85" s="20">
        <f t="shared" ref="C85:O85" si="24">+C86+C94+C145+C147+C155+C184+C187+C190+C195+C202+C209+C226+C228+C231</f>
        <v>101977207.64</v>
      </c>
      <c r="D85" s="20">
        <f t="shared" si="24"/>
        <v>9763499.8300000001</v>
      </c>
      <c r="E85" s="20">
        <f t="shared" si="24"/>
        <v>10875075.970000001</v>
      </c>
      <c r="F85" s="20">
        <f t="shared" si="24"/>
        <v>12515713.979999999</v>
      </c>
      <c r="G85" s="20">
        <f t="shared" si="24"/>
        <v>15408210.479999999</v>
      </c>
      <c r="H85" s="20">
        <f t="shared" si="24"/>
        <v>9551621.5800000001</v>
      </c>
      <c r="I85" s="20">
        <f t="shared" si="24"/>
        <v>10672635.620000001</v>
      </c>
      <c r="J85" s="20">
        <f t="shared" si="24"/>
        <v>4771738.129999999</v>
      </c>
      <c r="K85" s="20">
        <f t="shared" si="24"/>
        <v>4945462.66</v>
      </c>
      <c r="L85" s="20">
        <f t="shared" si="24"/>
        <v>5618548.8699999982</v>
      </c>
      <c r="M85" s="20">
        <f t="shared" si="24"/>
        <v>6123023.0199999996</v>
      </c>
      <c r="N85" s="20">
        <f t="shared" si="24"/>
        <v>7617830.5200000005</v>
      </c>
      <c r="O85" s="20">
        <f t="shared" si="24"/>
        <v>4113846.98</v>
      </c>
    </row>
    <row r="86" spans="1:15" s="41" customFormat="1" ht="15" customHeight="1">
      <c r="A86" s="28" t="s">
        <v>200</v>
      </c>
      <c r="B86" s="29" t="s">
        <v>12</v>
      </c>
      <c r="C86" s="37">
        <f t="shared" ref="C86:O86" si="25">SUM(C87:C93)</f>
        <v>9283202.6300000008</v>
      </c>
      <c r="D86" s="37">
        <f t="shared" si="25"/>
        <v>743431.53</v>
      </c>
      <c r="E86" s="37">
        <f t="shared" si="25"/>
        <v>868266.15</v>
      </c>
      <c r="F86" s="37">
        <f t="shared" si="25"/>
        <v>778633.17999999993</v>
      </c>
      <c r="G86" s="37">
        <f t="shared" si="25"/>
        <v>730351.59</v>
      </c>
      <c r="H86" s="37">
        <f t="shared" si="25"/>
        <v>345223.36</v>
      </c>
      <c r="I86" s="37">
        <f t="shared" si="25"/>
        <v>740178.65</v>
      </c>
      <c r="J86" s="37">
        <f t="shared" si="25"/>
        <v>830273.14</v>
      </c>
      <c r="K86" s="37">
        <f t="shared" si="25"/>
        <v>970678.35</v>
      </c>
      <c r="L86" s="37">
        <f t="shared" si="25"/>
        <v>746370.15</v>
      </c>
      <c r="M86" s="37">
        <f t="shared" si="25"/>
        <v>797548.85</v>
      </c>
      <c r="N86" s="37">
        <f t="shared" si="25"/>
        <v>822759.89</v>
      </c>
      <c r="O86" s="37">
        <f t="shared" si="25"/>
        <v>909487.79</v>
      </c>
    </row>
    <row r="87" spans="1:15" s="41" customFormat="1" ht="15" customHeight="1">
      <c r="A87" s="7" t="s">
        <v>201</v>
      </c>
      <c r="B87" s="8" t="s">
        <v>202</v>
      </c>
      <c r="C87" s="45">
        <f t="shared" ref="C87:C93" si="26">SUM(D87:O87)</f>
        <v>1105950.73</v>
      </c>
      <c r="D87" s="45">
        <v>90262.92</v>
      </c>
      <c r="E87" s="45">
        <v>89795.32</v>
      </c>
      <c r="F87" s="45">
        <v>83254.210000000006</v>
      </c>
      <c r="G87" s="45">
        <v>98985.25</v>
      </c>
      <c r="H87" s="45">
        <v>78258.25</v>
      </c>
      <c r="I87" s="45">
        <v>69254.25</v>
      </c>
      <c r="J87" s="45">
        <v>98525</v>
      </c>
      <c r="K87" s="45">
        <v>94253.02</v>
      </c>
      <c r="L87" s="45">
        <v>75251.25</v>
      </c>
      <c r="M87" s="45">
        <v>97523</v>
      </c>
      <c r="N87" s="46">
        <v>95103.26</v>
      </c>
      <c r="O87" s="45">
        <v>135485</v>
      </c>
    </row>
    <row r="88" spans="1:15" s="41" customFormat="1" ht="15" customHeight="1">
      <c r="A88" s="7" t="s">
        <v>203</v>
      </c>
      <c r="B88" s="8" t="s">
        <v>204</v>
      </c>
      <c r="C88" s="45">
        <f t="shared" si="26"/>
        <v>1949623.8</v>
      </c>
      <c r="D88" s="45">
        <v>135022</v>
      </c>
      <c r="E88" s="45">
        <v>181254</v>
      </c>
      <c r="F88" s="45">
        <v>199253</v>
      </c>
      <c r="G88" s="45">
        <v>132205.25</v>
      </c>
      <c r="H88" s="45">
        <v>162535</v>
      </c>
      <c r="I88" s="45">
        <v>152025.5</v>
      </c>
      <c r="J88" s="45">
        <v>135254.25</v>
      </c>
      <c r="K88" s="45">
        <v>195251</v>
      </c>
      <c r="L88" s="45">
        <v>131524</v>
      </c>
      <c r="M88" s="45">
        <v>161252.29999999999</v>
      </c>
      <c r="N88" s="46">
        <v>194523.25</v>
      </c>
      <c r="O88" s="45">
        <v>169524.25</v>
      </c>
    </row>
    <row r="89" spans="1:15" s="41" customFormat="1" ht="15" customHeight="1">
      <c r="A89" s="7" t="s">
        <v>205</v>
      </c>
      <c r="B89" s="8" t="s">
        <v>206</v>
      </c>
      <c r="C89" s="45">
        <f t="shared" si="26"/>
        <v>159708.95000000001</v>
      </c>
      <c r="D89" s="45">
        <v>10233.200000000001</v>
      </c>
      <c r="E89" s="45">
        <v>13546.38</v>
      </c>
      <c r="F89" s="45">
        <v>13430</v>
      </c>
      <c r="G89" s="45">
        <v>12958.25</v>
      </c>
      <c r="H89" s="45">
        <v>17254.22</v>
      </c>
      <c r="I89" s="45">
        <v>13524.25</v>
      </c>
      <c r="J89" s="45">
        <v>8952.5</v>
      </c>
      <c r="K89" s="45">
        <v>13524.25</v>
      </c>
      <c r="L89" s="45">
        <v>13254.2</v>
      </c>
      <c r="M89" s="45">
        <v>14253.2</v>
      </c>
      <c r="N89" s="46">
        <v>11254.25</v>
      </c>
      <c r="O89" s="45">
        <v>17524.25</v>
      </c>
    </row>
    <row r="90" spans="1:15" s="41" customFormat="1" ht="15" customHeight="1">
      <c r="A90" s="7" t="s">
        <v>207</v>
      </c>
      <c r="B90" s="8" t="s">
        <v>208</v>
      </c>
      <c r="C90" s="45">
        <f t="shared" si="26"/>
        <v>36.140000000000008</v>
      </c>
      <c r="D90" s="45">
        <v>3.5</v>
      </c>
      <c r="E90" s="45">
        <v>3.25</v>
      </c>
      <c r="F90" s="45">
        <v>4.25</v>
      </c>
      <c r="G90" s="45">
        <v>1.59</v>
      </c>
      <c r="H90" s="45">
        <v>1.68</v>
      </c>
      <c r="I90" s="45">
        <v>3.15</v>
      </c>
      <c r="J90" s="45">
        <v>3.14</v>
      </c>
      <c r="K90" s="45">
        <v>3.48</v>
      </c>
      <c r="L90" s="45">
        <v>4.0999999999999996</v>
      </c>
      <c r="M90" s="45">
        <v>2.1</v>
      </c>
      <c r="N90" s="46">
        <v>1.95</v>
      </c>
      <c r="O90" s="45">
        <v>3.95</v>
      </c>
    </row>
    <row r="91" spans="1:15" s="41" customFormat="1" ht="15" customHeight="1">
      <c r="A91" s="7" t="s">
        <v>209</v>
      </c>
      <c r="B91" s="8" t="s">
        <v>210</v>
      </c>
      <c r="C91" s="45">
        <f t="shared" si="26"/>
        <v>1606.8199999999995</v>
      </c>
      <c r="D91" s="45">
        <v>250</v>
      </c>
      <c r="E91" s="45">
        <v>254</v>
      </c>
      <c r="F91" s="45">
        <v>364.35</v>
      </c>
      <c r="G91" s="45">
        <v>250</v>
      </c>
      <c r="H91" s="45">
        <v>45</v>
      </c>
      <c r="I91" s="45">
        <v>264.10000000000002</v>
      </c>
      <c r="J91" s="45">
        <v>125</v>
      </c>
      <c r="K91" s="45">
        <v>0.1</v>
      </c>
      <c r="L91" s="45">
        <v>0.1</v>
      </c>
      <c r="M91" s="45">
        <v>54</v>
      </c>
      <c r="N91" s="46">
        <v>0.08</v>
      </c>
      <c r="O91" s="45">
        <v>0.09</v>
      </c>
    </row>
    <row r="92" spans="1:15" s="41" customFormat="1" ht="15" customHeight="1">
      <c r="A92" s="7" t="s">
        <v>211</v>
      </c>
      <c r="B92" s="8" t="s">
        <v>212</v>
      </c>
      <c r="C92" s="45">
        <f t="shared" si="26"/>
        <v>1017736.8600000001</v>
      </c>
      <c r="D92" s="45">
        <v>79524</v>
      </c>
      <c r="E92" s="45">
        <v>78212.2</v>
      </c>
      <c r="F92" s="45">
        <v>81542.25</v>
      </c>
      <c r="G92" s="45">
        <v>75698.25</v>
      </c>
      <c r="H92" s="45">
        <v>87129.21</v>
      </c>
      <c r="I92" s="45">
        <v>75525.2</v>
      </c>
      <c r="J92" s="45">
        <v>82198.25</v>
      </c>
      <c r="K92" s="45">
        <v>80125.25</v>
      </c>
      <c r="L92" s="45">
        <v>90482.25</v>
      </c>
      <c r="M92" s="45">
        <v>89250</v>
      </c>
      <c r="N92" s="46">
        <v>96525</v>
      </c>
      <c r="O92" s="45">
        <v>101525</v>
      </c>
    </row>
    <row r="93" spans="1:15" s="41" customFormat="1" ht="15" customHeight="1">
      <c r="A93" s="7" t="s">
        <v>213</v>
      </c>
      <c r="B93" s="8" t="s">
        <v>214</v>
      </c>
      <c r="C93" s="45">
        <f t="shared" si="26"/>
        <v>5048539.33</v>
      </c>
      <c r="D93" s="45">
        <v>428135.91</v>
      </c>
      <c r="E93" s="45">
        <v>505201</v>
      </c>
      <c r="F93" s="45">
        <v>400785.12</v>
      </c>
      <c r="G93" s="45">
        <v>410253</v>
      </c>
      <c r="H93" s="45" t="s">
        <v>674</v>
      </c>
      <c r="I93" s="45">
        <v>429582.2</v>
      </c>
      <c r="J93" s="45">
        <v>505215</v>
      </c>
      <c r="K93" s="45">
        <v>587521.25</v>
      </c>
      <c r="L93" s="45">
        <v>435854.25</v>
      </c>
      <c r="M93" s="45">
        <v>435214.25</v>
      </c>
      <c r="N93" s="46">
        <v>425352.1</v>
      </c>
      <c r="O93" s="45">
        <v>485425.25</v>
      </c>
    </row>
    <row r="94" spans="1:15" s="41" customFormat="1" ht="15" customHeight="1">
      <c r="A94" s="28" t="s">
        <v>215</v>
      </c>
      <c r="B94" s="29" t="s">
        <v>13</v>
      </c>
      <c r="C94" s="37">
        <f t="shared" ref="C94:O94" si="27">SUM(C95:C144)</f>
        <v>9760117.0600000005</v>
      </c>
      <c r="D94" s="37">
        <f t="shared" si="27"/>
        <v>600708.97000000009</v>
      </c>
      <c r="E94" s="37">
        <f t="shared" si="27"/>
        <v>876491.71999999986</v>
      </c>
      <c r="F94" s="37">
        <f t="shared" si="27"/>
        <v>925945.3899999999</v>
      </c>
      <c r="G94" s="37">
        <f t="shared" si="27"/>
        <v>754234.51000000024</v>
      </c>
      <c r="H94" s="37">
        <f t="shared" si="27"/>
        <v>837667.68000000017</v>
      </c>
      <c r="I94" s="37">
        <f t="shared" si="27"/>
        <v>764894.44000000006</v>
      </c>
      <c r="J94" s="37">
        <f t="shared" si="27"/>
        <v>818137.89</v>
      </c>
      <c r="K94" s="37">
        <f t="shared" si="27"/>
        <v>846983.55000000051</v>
      </c>
      <c r="L94" s="37">
        <f t="shared" si="27"/>
        <v>808027.70000000007</v>
      </c>
      <c r="M94" s="37">
        <f t="shared" si="27"/>
        <v>838447.01</v>
      </c>
      <c r="N94" s="37">
        <f t="shared" si="27"/>
        <v>771046.68000000017</v>
      </c>
      <c r="O94" s="37">
        <f t="shared" si="27"/>
        <v>917531.52000000014</v>
      </c>
    </row>
    <row r="95" spans="1:15" s="41" customFormat="1" ht="15" customHeight="1">
      <c r="A95" s="7" t="s">
        <v>216</v>
      </c>
      <c r="B95" s="11" t="s">
        <v>217</v>
      </c>
      <c r="C95" s="45">
        <f t="shared" ref="C95:C126" si="28">SUM(D95:O95)</f>
        <v>57097.240000000005</v>
      </c>
      <c r="D95" s="45">
        <v>4791.21</v>
      </c>
      <c r="E95" s="45">
        <v>5098.09</v>
      </c>
      <c r="F95" s="45">
        <v>9179.8799999999992</v>
      </c>
      <c r="G95" s="45">
        <v>3898.55</v>
      </c>
      <c r="H95" s="45">
        <v>2099.23</v>
      </c>
      <c r="I95" s="45">
        <v>5697.92</v>
      </c>
      <c r="J95" s="45">
        <v>4498.34</v>
      </c>
      <c r="K95" s="45">
        <v>1799.33</v>
      </c>
      <c r="L95" s="45">
        <v>8638.92</v>
      </c>
      <c r="M95" s="45">
        <v>3898.54</v>
      </c>
      <c r="N95" s="46">
        <v>4798.2299999999996</v>
      </c>
      <c r="O95" s="45">
        <v>2699</v>
      </c>
    </row>
    <row r="96" spans="1:15" s="41" customFormat="1" ht="15" customHeight="1">
      <c r="A96" s="7" t="s">
        <v>218</v>
      </c>
      <c r="B96" s="11" t="s">
        <v>219</v>
      </c>
      <c r="C96" s="45">
        <f t="shared" si="28"/>
        <v>1</v>
      </c>
      <c r="D96" s="45">
        <v>1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6">
        <v>0</v>
      </c>
      <c r="O96" s="45">
        <v>0</v>
      </c>
    </row>
    <row r="97" spans="1:15" s="41" customFormat="1" ht="15" customHeight="1">
      <c r="A97" s="7" t="s">
        <v>220</v>
      </c>
      <c r="B97" s="11" t="s">
        <v>221</v>
      </c>
      <c r="C97" s="45">
        <f t="shared" si="28"/>
        <v>317624.57999999996</v>
      </c>
      <c r="D97" s="45">
        <v>32362.74</v>
      </c>
      <c r="E97" s="45">
        <v>24825.97</v>
      </c>
      <c r="F97" s="45">
        <v>44720.95</v>
      </c>
      <c r="G97" s="45">
        <v>16028.97</v>
      </c>
      <c r="H97" s="45">
        <v>22914.799999999999</v>
      </c>
      <c r="I97" s="45">
        <v>15811.05</v>
      </c>
      <c r="J97" s="45">
        <v>32204.52</v>
      </c>
      <c r="K97" s="45">
        <v>27846.04</v>
      </c>
      <c r="L97" s="45">
        <v>33667.35</v>
      </c>
      <c r="M97" s="45">
        <v>25528.05</v>
      </c>
      <c r="N97" s="46">
        <v>19565.91</v>
      </c>
      <c r="O97" s="45">
        <v>22148.23</v>
      </c>
    </row>
    <row r="98" spans="1:15" s="41" customFormat="1" ht="15" customHeight="1">
      <c r="A98" s="7" t="s">
        <v>222</v>
      </c>
      <c r="B98" s="11" t="s">
        <v>223</v>
      </c>
      <c r="C98" s="45">
        <f t="shared" si="28"/>
        <v>11771.76</v>
      </c>
      <c r="D98" s="45">
        <v>840.84</v>
      </c>
      <c r="E98" s="45">
        <v>2522.52</v>
      </c>
      <c r="F98" s="45">
        <v>1681.68</v>
      </c>
      <c r="G98" s="45">
        <v>1681.68</v>
      </c>
      <c r="H98" s="45">
        <v>840.84</v>
      </c>
      <c r="I98" s="45">
        <v>0</v>
      </c>
      <c r="J98" s="45">
        <v>840.84</v>
      </c>
      <c r="K98" s="45">
        <v>0</v>
      </c>
      <c r="L98" s="45">
        <v>1681.68</v>
      </c>
      <c r="M98" s="45">
        <v>0</v>
      </c>
      <c r="N98" s="46">
        <v>840.84</v>
      </c>
      <c r="O98" s="45">
        <v>840.84</v>
      </c>
    </row>
    <row r="99" spans="1:15" s="41" customFormat="1" ht="15" customHeight="1">
      <c r="A99" s="7" t="s">
        <v>224</v>
      </c>
      <c r="B99" s="11" t="s">
        <v>225</v>
      </c>
      <c r="C99" s="45">
        <f t="shared" si="28"/>
        <v>831824.89999999991</v>
      </c>
      <c r="D99" s="45">
        <v>55656.41</v>
      </c>
      <c r="E99" s="45">
        <v>60670.5</v>
      </c>
      <c r="F99" s="45">
        <v>75962.100000000006</v>
      </c>
      <c r="G99" s="45">
        <v>59917.33</v>
      </c>
      <c r="H99" s="45">
        <v>75711.429999999993</v>
      </c>
      <c r="I99" s="45">
        <v>67939.740000000005</v>
      </c>
      <c r="J99" s="45">
        <v>77215.61</v>
      </c>
      <c r="K99" s="45">
        <v>69945.33</v>
      </c>
      <c r="L99" s="45">
        <v>60920.11</v>
      </c>
      <c r="M99" s="45">
        <v>75460.72</v>
      </c>
      <c r="N99" s="46">
        <v>74959.3</v>
      </c>
      <c r="O99" s="45">
        <v>77466.320000000007</v>
      </c>
    </row>
    <row r="100" spans="1:15" s="41" customFormat="1" ht="15" customHeight="1">
      <c r="A100" s="7" t="s">
        <v>226</v>
      </c>
      <c r="B100" s="11" t="s">
        <v>227</v>
      </c>
      <c r="C100" s="45">
        <f t="shared" si="28"/>
        <v>1880320.85</v>
      </c>
      <c r="D100" s="45">
        <v>111733.56</v>
      </c>
      <c r="E100" s="45">
        <v>150203.71</v>
      </c>
      <c r="F100" s="45">
        <v>200328.69</v>
      </c>
      <c r="G100" s="45">
        <v>137434.4</v>
      </c>
      <c r="H100" s="45">
        <v>159298.79</v>
      </c>
      <c r="I100" s="45">
        <v>167543.91</v>
      </c>
      <c r="J100" s="45">
        <v>160640.79</v>
      </c>
      <c r="K100" s="45">
        <v>185208.98</v>
      </c>
      <c r="L100" s="45">
        <v>149362.91</v>
      </c>
      <c r="M100" s="45">
        <v>160638.47</v>
      </c>
      <c r="N100" s="46">
        <v>143313.29</v>
      </c>
      <c r="O100" s="45">
        <v>154613.35</v>
      </c>
    </row>
    <row r="101" spans="1:15" s="41" customFormat="1" ht="15" customHeight="1">
      <c r="A101" s="7" t="s">
        <v>228</v>
      </c>
      <c r="B101" s="11" t="s">
        <v>229</v>
      </c>
      <c r="C101" s="45">
        <f t="shared" si="28"/>
        <v>47087.169999999991</v>
      </c>
      <c r="D101" s="45">
        <v>5885.88</v>
      </c>
      <c r="E101" s="45">
        <v>1681.68</v>
      </c>
      <c r="F101" s="45">
        <v>1681.68</v>
      </c>
      <c r="G101" s="45">
        <v>4204.21</v>
      </c>
      <c r="H101" s="45">
        <v>3363.38</v>
      </c>
      <c r="I101" s="45">
        <v>2522.52</v>
      </c>
      <c r="J101" s="45">
        <v>21861.94</v>
      </c>
      <c r="K101" s="45">
        <v>2522.52</v>
      </c>
      <c r="L101" s="45">
        <v>0</v>
      </c>
      <c r="M101" s="45">
        <v>1681.68</v>
      </c>
      <c r="N101" s="46">
        <v>840.84</v>
      </c>
      <c r="O101" s="45">
        <v>840.84</v>
      </c>
    </row>
    <row r="102" spans="1:15" s="41" customFormat="1" ht="15" customHeight="1">
      <c r="A102" s="7" t="s">
        <v>230</v>
      </c>
      <c r="B102" s="11" t="s">
        <v>231</v>
      </c>
      <c r="C102" s="45">
        <f t="shared" si="28"/>
        <v>15100.039999999999</v>
      </c>
      <c r="D102" s="45">
        <v>1677.78</v>
      </c>
      <c r="E102" s="45">
        <v>1342.22</v>
      </c>
      <c r="F102" s="45">
        <v>1677.78</v>
      </c>
      <c r="G102" s="45">
        <v>1006.67</v>
      </c>
      <c r="H102" s="45">
        <v>1342.23</v>
      </c>
      <c r="I102" s="45">
        <v>335.56</v>
      </c>
      <c r="J102" s="45">
        <v>2013.34</v>
      </c>
      <c r="K102" s="45">
        <v>1006.67</v>
      </c>
      <c r="L102" s="45">
        <v>2348.9</v>
      </c>
      <c r="M102" s="45">
        <v>1342.23</v>
      </c>
      <c r="N102" s="46">
        <v>671.11</v>
      </c>
      <c r="O102" s="45">
        <v>335.55</v>
      </c>
    </row>
    <row r="103" spans="1:15" s="41" customFormat="1" ht="15" customHeight="1">
      <c r="A103" s="7" t="s">
        <v>232</v>
      </c>
      <c r="B103" s="11" t="s">
        <v>233</v>
      </c>
      <c r="C103" s="45">
        <f t="shared" si="28"/>
        <v>114319.83000000002</v>
      </c>
      <c r="D103" s="45">
        <v>13788.72</v>
      </c>
      <c r="E103" s="45">
        <v>14791.55</v>
      </c>
      <c r="F103" s="45">
        <v>10529.4</v>
      </c>
      <c r="G103" s="45">
        <v>5515.43</v>
      </c>
      <c r="H103" s="45">
        <v>9025.2000000000007</v>
      </c>
      <c r="I103" s="45">
        <v>8273.1200000000008</v>
      </c>
      <c r="J103" s="45">
        <v>5264.7</v>
      </c>
      <c r="K103" s="45">
        <v>3760.52</v>
      </c>
      <c r="L103" s="45">
        <v>4261.9399999999996</v>
      </c>
      <c r="M103" s="45">
        <v>4261.92</v>
      </c>
      <c r="N103" s="46">
        <v>34095.22</v>
      </c>
      <c r="O103" s="45">
        <v>752.11</v>
      </c>
    </row>
    <row r="104" spans="1:15" s="41" customFormat="1" ht="15" customHeight="1">
      <c r="A104" s="7" t="s">
        <v>234</v>
      </c>
      <c r="B104" s="11" t="s">
        <v>235</v>
      </c>
      <c r="C104" s="45">
        <f t="shared" si="28"/>
        <v>50405.21</v>
      </c>
      <c r="D104" s="45">
        <v>3360.47</v>
      </c>
      <c r="E104" s="45">
        <v>6720.95</v>
      </c>
      <c r="F104" s="45">
        <v>3360.47</v>
      </c>
      <c r="G104" s="45">
        <v>0</v>
      </c>
      <c r="H104" s="45">
        <v>10079.5</v>
      </c>
      <c r="I104" s="45">
        <v>3360.48</v>
      </c>
      <c r="J104" s="45">
        <v>3360.48</v>
      </c>
      <c r="K104" s="45">
        <v>0</v>
      </c>
      <c r="L104" s="45">
        <v>10081.43</v>
      </c>
      <c r="M104" s="45">
        <v>10081.43</v>
      </c>
      <c r="N104" s="46">
        <v>0</v>
      </c>
      <c r="O104" s="45">
        <v>0</v>
      </c>
    </row>
    <row r="105" spans="1:15" s="41" customFormat="1" ht="15" customHeight="1">
      <c r="A105" s="7" t="s">
        <v>236</v>
      </c>
      <c r="B105" s="11" t="s">
        <v>237</v>
      </c>
      <c r="C105" s="45">
        <f t="shared" si="28"/>
        <v>2522.5300000000002</v>
      </c>
      <c r="D105" s="4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2522.5300000000002</v>
      </c>
      <c r="L105" s="45">
        <v>0</v>
      </c>
      <c r="M105" s="45">
        <v>0</v>
      </c>
      <c r="N105" s="46">
        <v>0</v>
      </c>
      <c r="O105" s="45">
        <v>0</v>
      </c>
    </row>
    <row r="106" spans="1:15" s="41" customFormat="1" ht="15" customHeight="1">
      <c r="A106" s="7" t="s">
        <v>238</v>
      </c>
      <c r="B106" s="11" t="s">
        <v>239</v>
      </c>
      <c r="C106" s="45">
        <f t="shared" si="28"/>
        <v>4038.2699999999995</v>
      </c>
      <c r="D106" s="45">
        <v>673.05</v>
      </c>
      <c r="E106" s="45">
        <v>673.04</v>
      </c>
      <c r="F106" s="45">
        <v>0</v>
      </c>
      <c r="G106" s="45">
        <v>1346.09</v>
      </c>
      <c r="H106" s="45">
        <v>0</v>
      </c>
      <c r="I106" s="45">
        <v>673.05</v>
      </c>
      <c r="J106" s="45">
        <v>0</v>
      </c>
      <c r="K106" s="45">
        <v>0</v>
      </c>
      <c r="L106" s="45">
        <v>0</v>
      </c>
      <c r="M106" s="45">
        <v>0</v>
      </c>
      <c r="N106" s="46">
        <v>673.04</v>
      </c>
      <c r="O106" s="45">
        <v>0</v>
      </c>
    </row>
    <row r="107" spans="1:15" s="41" customFormat="1" ht="15" customHeight="1">
      <c r="A107" s="7" t="s">
        <v>240</v>
      </c>
      <c r="B107" s="11" t="s">
        <v>241</v>
      </c>
      <c r="C107" s="45">
        <f t="shared" si="28"/>
        <v>12787.859999999999</v>
      </c>
      <c r="D107" s="45">
        <v>2019.13</v>
      </c>
      <c r="E107" s="45">
        <v>673.04</v>
      </c>
      <c r="F107" s="45">
        <v>673.04</v>
      </c>
      <c r="G107" s="45">
        <v>673.05</v>
      </c>
      <c r="H107" s="45">
        <v>2692.18</v>
      </c>
      <c r="I107" s="45">
        <v>0</v>
      </c>
      <c r="J107" s="45">
        <v>2019.14</v>
      </c>
      <c r="K107" s="45">
        <v>2019.14</v>
      </c>
      <c r="L107" s="45">
        <v>673.05</v>
      </c>
      <c r="M107" s="45">
        <v>0</v>
      </c>
      <c r="N107" s="46">
        <v>0</v>
      </c>
      <c r="O107" s="45">
        <v>1346.09</v>
      </c>
    </row>
    <row r="108" spans="1:15" s="41" customFormat="1" ht="15" customHeight="1">
      <c r="A108" s="7" t="s">
        <v>242</v>
      </c>
      <c r="B108" s="11" t="s">
        <v>243</v>
      </c>
      <c r="C108" s="45">
        <f t="shared" si="28"/>
        <v>115090.85000000002</v>
      </c>
      <c r="D108" s="45">
        <v>6057.41</v>
      </c>
      <c r="E108" s="45">
        <v>10095.69</v>
      </c>
      <c r="F108" s="45">
        <v>8749.59</v>
      </c>
      <c r="G108" s="45">
        <v>9422.64</v>
      </c>
      <c r="H108" s="45">
        <v>8076.55</v>
      </c>
      <c r="I108" s="45">
        <v>16153.1</v>
      </c>
      <c r="J108" s="45">
        <v>18172.25</v>
      </c>
      <c r="K108" s="45">
        <v>12114.83</v>
      </c>
      <c r="L108" s="45">
        <v>2019.14</v>
      </c>
      <c r="M108" s="45">
        <v>6730.46</v>
      </c>
      <c r="N108" s="46">
        <v>8749.59</v>
      </c>
      <c r="O108" s="45">
        <v>8749.6</v>
      </c>
    </row>
    <row r="109" spans="1:15" s="41" customFormat="1" ht="15" customHeight="1">
      <c r="A109" s="7" t="s">
        <v>244</v>
      </c>
      <c r="B109" s="11" t="s">
        <v>245</v>
      </c>
      <c r="C109" s="45">
        <f t="shared" si="28"/>
        <v>49805.39</v>
      </c>
      <c r="D109" s="45">
        <v>6057.41</v>
      </c>
      <c r="E109" s="45">
        <v>2692.18</v>
      </c>
      <c r="F109" s="45">
        <v>4711.32</v>
      </c>
      <c r="G109" s="45">
        <v>2692.18</v>
      </c>
      <c r="H109" s="45">
        <v>4711.32</v>
      </c>
      <c r="I109" s="45">
        <v>3365.23</v>
      </c>
      <c r="J109" s="45">
        <v>4711.32</v>
      </c>
      <c r="K109" s="45">
        <v>2692.18</v>
      </c>
      <c r="L109" s="45">
        <v>4711.32</v>
      </c>
      <c r="M109" s="45">
        <v>4038.28</v>
      </c>
      <c r="N109" s="46">
        <v>4711.32</v>
      </c>
      <c r="O109" s="45">
        <v>4711.33</v>
      </c>
    </row>
    <row r="110" spans="1:15" s="41" customFormat="1" ht="15" customHeight="1">
      <c r="A110" s="7" t="s">
        <v>246</v>
      </c>
      <c r="B110" s="11" t="s">
        <v>247</v>
      </c>
      <c r="C110" s="45">
        <f t="shared" si="28"/>
        <v>59228.03</v>
      </c>
      <c r="D110" s="45">
        <v>5384.36</v>
      </c>
      <c r="E110" s="45">
        <v>4711.32</v>
      </c>
      <c r="F110" s="45">
        <v>8749.59</v>
      </c>
      <c r="G110" s="45">
        <v>2692.18</v>
      </c>
      <c r="H110" s="45">
        <v>4038.28</v>
      </c>
      <c r="I110" s="45">
        <v>6057.41</v>
      </c>
      <c r="J110" s="45">
        <v>5384.37</v>
      </c>
      <c r="K110" s="45">
        <v>5384.37</v>
      </c>
      <c r="L110" s="45">
        <v>0</v>
      </c>
      <c r="M110" s="45">
        <v>8749.61</v>
      </c>
      <c r="N110" s="46">
        <v>4038.27</v>
      </c>
      <c r="O110" s="45">
        <v>4038.27</v>
      </c>
    </row>
    <row r="111" spans="1:15" s="41" customFormat="1" ht="15" customHeight="1">
      <c r="A111" s="7" t="s">
        <v>248</v>
      </c>
      <c r="B111" s="11" t="s">
        <v>249</v>
      </c>
      <c r="C111" s="45">
        <f t="shared" si="28"/>
        <v>3509.81</v>
      </c>
      <c r="D111" s="45">
        <v>501.4</v>
      </c>
      <c r="E111" s="45">
        <v>0</v>
      </c>
      <c r="F111" s="45">
        <v>501.4</v>
      </c>
      <c r="G111" s="45">
        <v>501.41</v>
      </c>
      <c r="H111" s="45">
        <v>0</v>
      </c>
      <c r="I111" s="45">
        <v>0</v>
      </c>
      <c r="J111" s="45">
        <v>0</v>
      </c>
      <c r="K111" s="45">
        <v>250.7</v>
      </c>
      <c r="L111" s="45">
        <v>0</v>
      </c>
      <c r="M111" s="45">
        <v>1002.8</v>
      </c>
      <c r="N111" s="46">
        <v>501.4</v>
      </c>
      <c r="O111" s="45">
        <v>250.7</v>
      </c>
    </row>
    <row r="112" spans="1:15" s="41" customFormat="1" ht="15" customHeight="1">
      <c r="A112" s="7" t="s">
        <v>250</v>
      </c>
      <c r="B112" s="11" t="s">
        <v>251</v>
      </c>
      <c r="C112" s="45">
        <f t="shared" si="28"/>
        <v>23556.62</v>
      </c>
      <c r="D112" s="45">
        <v>673.04</v>
      </c>
      <c r="E112" s="45">
        <v>0</v>
      </c>
      <c r="F112" s="45">
        <v>673.04</v>
      </c>
      <c r="G112" s="45">
        <v>6057.42</v>
      </c>
      <c r="H112" s="45">
        <v>4711.32</v>
      </c>
      <c r="I112" s="45">
        <v>673.05</v>
      </c>
      <c r="J112" s="45">
        <v>2692.18</v>
      </c>
      <c r="K112" s="45">
        <v>7403.52</v>
      </c>
      <c r="L112" s="45">
        <v>673.05</v>
      </c>
      <c r="M112" s="45">
        <v>0</v>
      </c>
      <c r="N112" s="46">
        <v>0</v>
      </c>
      <c r="O112" s="45">
        <v>0</v>
      </c>
    </row>
    <row r="113" spans="1:15" s="41" customFormat="1" ht="15" customHeight="1">
      <c r="A113" s="7" t="s">
        <v>252</v>
      </c>
      <c r="B113" s="11" t="s">
        <v>253</v>
      </c>
      <c r="C113" s="45">
        <f t="shared" si="28"/>
        <v>3924372.4300000006</v>
      </c>
      <c r="D113" s="45">
        <v>225182.31</v>
      </c>
      <c r="E113" s="45">
        <v>404940.84</v>
      </c>
      <c r="F113" s="45">
        <v>334358.83</v>
      </c>
      <c r="G113" s="45">
        <v>326437.15000000002</v>
      </c>
      <c r="H113" s="45">
        <v>348720.27</v>
      </c>
      <c r="I113" s="45">
        <v>282968.39</v>
      </c>
      <c r="J113" s="45">
        <v>291560.5</v>
      </c>
      <c r="K113" s="45">
        <v>302127.27</v>
      </c>
      <c r="L113" s="45">
        <v>326343.26</v>
      </c>
      <c r="M113" s="45">
        <v>339465.81</v>
      </c>
      <c r="N113" s="46">
        <v>286183.27</v>
      </c>
      <c r="O113" s="45">
        <v>456084.53</v>
      </c>
    </row>
    <row r="114" spans="1:15" s="41" customFormat="1" ht="15" customHeight="1">
      <c r="A114" s="7" t="s">
        <v>254</v>
      </c>
      <c r="B114" s="11" t="s">
        <v>255</v>
      </c>
      <c r="C114" s="45">
        <f t="shared" si="28"/>
        <v>1682.65</v>
      </c>
      <c r="D114" s="4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6">
        <v>1682.65</v>
      </c>
      <c r="O114" s="45">
        <v>0</v>
      </c>
    </row>
    <row r="115" spans="1:15" s="41" customFormat="1" ht="15" customHeight="1">
      <c r="A115" s="7" t="s">
        <v>256</v>
      </c>
      <c r="B115" s="11" t="s">
        <v>257</v>
      </c>
      <c r="C115" s="45">
        <f t="shared" si="28"/>
        <v>1682.65</v>
      </c>
      <c r="D115" s="45">
        <v>0</v>
      </c>
      <c r="E115" s="45">
        <v>0</v>
      </c>
      <c r="F115" s="45">
        <v>1682.65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5">
        <v>0</v>
      </c>
      <c r="M115" s="45">
        <v>0</v>
      </c>
      <c r="N115" s="46">
        <v>0</v>
      </c>
      <c r="O115" s="45">
        <v>0</v>
      </c>
    </row>
    <row r="116" spans="1:15" s="41" customFormat="1" ht="15" customHeight="1">
      <c r="A116" s="7" t="s">
        <v>258</v>
      </c>
      <c r="B116" s="11" t="s">
        <v>259</v>
      </c>
      <c r="C116" s="45">
        <f t="shared" si="28"/>
        <v>18174.589999999997</v>
      </c>
      <c r="D116" s="45">
        <v>1058.71</v>
      </c>
      <c r="E116" s="45">
        <v>1058.71</v>
      </c>
      <c r="F116" s="45">
        <v>1940.98</v>
      </c>
      <c r="G116" s="45">
        <v>2117.4299999999998</v>
      </c>
      <c r="H116" s="45">
        <v>1588.07</v>
      </c>
      <c r="I116" s="45">
        <v>1940.98</v>
      </c>
      <c r="J116" s="45">
        <v>1058.72</v>
      </c>
      <c r="K116" s="45">
        <v>1411.62</v>
      </c>
      <c r="L116" s="45">
        <v>1588.07</v>
      </c>
      <c r="M116" s="45">
        <v>1411.62</v>
      </c>
      <c r="N116" s="46">
        <v>2823.23</v>
      </c>
      <c r="O116" s="45">
        <v>176.45</v>
      </c>
    </row>
    <row r="117" spans="1:15" s="41" customFormat="1" ht="15" customHeight="1">
      <c r="A117" s="7" t="s">
        <v>260</v>
      </c>
      <c r="B117" s="11" t="s">
        <v>261</v>
      </c>
      <c r="C117" s="45">
        <f t="shared" si="28"/>
        <v>33911.89</v>
      </c>
      <c r="D117" s="45">
        <v>3671.87</v>
      </c>
      <c r="E117" s="45">
        <v>3149.25</v>
      </c>
      <c r="F117" s="45">
        <v>5249.39</v>
      </c>
      <c r="G117" s="45">
        <v>1049.1099999999999</v>
      </c>
      <c r="H117" s="45">
        <v>9772.7999999999993</v>
      </c>
      <c r="I117" s="45">
        <v>2098.21</v>
      </c>
      <c r="J117" s="45">
        <v>3149.24</v>
      </c>
      <c r="K117" s="45">
        <v>1573.66</v>
      </c>
      <c r="L117" s="45">
        <v>1051.04</v>
      </c>
      <c r="M117" s="45">
        <v>1049.1099999999999</v>
      </c>
      <c r="N117" s="46">
        <v>524.54999999999995</v>
      </c>
      <c r="O117" s="45">
        <v>1573.66</v>
      </c>
    </row>
    <row r="118" spans="1:15" s="41" customFormat="1" ht="15" customHeight="1">
      <c r="A118" s="7" t="s">
        <v>262</v>
      </c>
      <c r="B118" s="11" t="s">
        <v>263</v>
      </c>
      <c r="C118" s="45">
        <f t="shared" si="28"/>
        <v>1</v>
      </c>
      <c r="D118" s="45">
        <v>1</v>
      </c>
      <c r="E118" s="45">
        <v>0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6">
        <v>0</v>
      </c>
      <c r="O118" s="45">
        <v>0</v>
      </c>
    </row>
    <row r="119" spans="1:15" s="41" customFormat="1" ht="15" customHeight="1">
      <c r="A119" s="7" t="s">
        <v>264</v>
      </c>
      <c r="B119" s="11" t="s">
        <v>265</v>
      </c>
      <c r="C119" s="45">
        <f t="shared" si="28"/>
        <v>45179.17</v>
      </c>
      <c r="D119" s="45">
        <v>0</v>
      </c>
      <c r="E119" s="45">
        <v>1682.65</v>
      </c>
      <c r="F119" s="45">
        <v>6730.6</v>
      </c>
      <c r="G119" s="45">
        <v>3365.3</v>
      </c>
      <c r="H119" s="45">
        <v>1682.65</v>
      </c>
      <c r="I119" s="45">
        <v>8413.26</v>
      </c>
      <c r="J119" s="45">
        <v>0</v>
      </c>
      <c r="K119" s="45">
        <v>13208.81</v>
      </c>
      <c r="L119" s="45">
        <v>1682.65</v>
      </c>
      <c r="M119" s="45">
        <v>5047.95</v>
      </c>
      <c r="N119" s="46">
        <v>1682.65</v>
      </c>
      <c r="O119" s="45">
        <v>1682.65</v>
      </c>
    </row>
    <row r="120" spans="1:15" s="41" customFormat="1" ht="15" customHeight="1">
      <c r="A120" s="7" t="s">
        <v>266</v>
      </c>
      <c r="B120" s="11" t="s">
        <v>267</v>
      </c>
      <c r="C120" s="45">
        <f t="shared" si="28"/>
        <v>6208.03</v>
      </c>
      <c r="D120" s="45">
        <v>167.78</v>
      </c>
      <c r="E120" s="45">
        <v>167.78</v>
      </c>
      <c r="F120" s="45">
        <v>1006.72</v>
      </c>
      <c r="G120" s="45">
        <v>503.36</v>
      </c>
      <c r="H120" s="45">
        <v>503.35</v>
      </c>
      <c r="I120" s="45">
        <v>335.58</v>
      </c>
      <c r="J120" s="45">
        <v>335.57</v>
      </c>
      <c r="K120" s="45">
        <v>838.92</v>
      </c>
      <c r="L120" s="45">
        <v>503.35</v>
      </c>
      <c r="M120" s="45">
        <v>1006.71</v>
      </c>
      <c r="N120" s="46">
        <v>671.13</v>
      </c>
      <c r="O120" s="45">
        <v>167.78</v>
      </c>
    </row>
    <row r="121" spans="1:15" s="41" customFormat="1" ht="15" customHeight="1">
      <c r="A121" s="7" t="s">
        <v>268</v>
      </c>
      <c r="B121" s="11" t="s">
        <v>269</v>
      </c>
      <c r="C121" s="45">
        <f t="shared" si="28"/>
        <v>829.3</v>
      </c>
      <c r="D121" s="45">
        <v>0</v>
      </c>
      <c r="E121" s="45">
        <v>0</v>
      </c>
      <c r="F121" s="45">
        <v>0</v>
      </c>
      <c r="G121" s="45">
        <v>331.72</v>
      </c>
      <c r="H121" s="45">
        <v>0</v>
      </c>
      <c r="I121" s="45">
        <v>0</v>
      </c>
      <c r="J121" s="45">
        <v>0</v>
      </c>
      <c r="K121" s="45">
        <v>0</v>
      </c>
      <c r="L121" s="45">
        <v>165.86</v>
      </c>
      <c r="M121" s="45">
        <v>0</v>
      </c>
      <c r="N121" s="46">
        <v>248.79</v>
      </c>
      <c r="O121" s="45">
        <v>82.93</v>
      </c>
    </row>
    <row r="122" spans="1:15" s="41" customFormat="1" ht="15" customHeight="1">
      <c r="A122" s="7" t="s">
        <v>270</v>
      </c>
      <c r="B122" s="11" t="s">
        <v>271</v>
      </c>
      <c r="C122" s="45">
        <f t="shared" si="28"/>
        <v>301104.61</v>
      </c>
      <c r="D122" s="45">
        <v>2938.14</v>
      </c>
      <c r="E122" s="45">
        <v>12506.42</v>
      </c>
      <c r="F122" s="45">
        <v>22650.48</v>
      </c>
      <c r="G122" s="45">
        <v>21962.05</v>
      </c>
      <c r="H122" s="45">
        <v>26841.09</v>
      </c>
      <c r="I122" s="45">
        <v>23570.54</v>
      </c>
      <c r="J122" s="45">
        <v>25487.83</v>
      </c>
      <c r="K122" s="45">
        <v>26752.080000000002</v>
      </c>
      <c r="L122" s="45">
        <v>33049.769999999997</v>
      </c>
      <c r="M122" s="45">
        <v>24834.79</v>
      </c>
      <c r="N122" s="46">
        <v>31031.69</v>
      </c>
      <c r="O122" s="45">
        <v>49479.73</v>
      </c>
    </row>
    <row r="123" spans="1:15" s="41" customFormat="1" ht="15" customHeight="1">
      <c r="A123" s="7" t="s">
        <v>272</v>
      </c>
      <c r="B123" s="11" t="s">
        <v>273</v>
      </c>
      <c r="C123" s="45">
        <f t="shared" si="28"/>
        <v>2852.3500000000008</v>
      </c>
      <c r="D123" s="45">
        <v>0</v>
      </c>
      <c r="E123" s="45">
        <v>503.35</v>
      </c>
      <c r="F123" s="45">
        <v>503.36</v>
      </c>
      <c r="G123" s="45">
        <v>671.15</v>
      </c>
      <c r="H123" s="45">
        <v>0</v>
      </c>
      <c r="I123" s="45">
        <v>671.15</v>
      </c>
      <c r="J123" s="45">
        <v>167.78</v>
      </c>
      <c r="K123" s="45">
        <v>0</v>
      </c>
      <c r="L123" s="45">
        <v>0</v>
      </c>
      <c r="M123" s="45">
        <v>167.78</v>
      </c>
      <c r="N123" s="46">
        <v>0</v>
      </c>
      <c r="O123" s="45">
        <v>167.78</v>
      </c>
    </row>
    <row r="124" spans="1:15" s="41" customFormat="1" ht="15" customHeight="1">
      <c r="A124" s="7" t="s">
        <v>274</v>
      </c>
      <c r="B124" s="11" t="s">
        <v>275</v>
      </c>
      <c r="C124" s="45">
        <f t="shared" si="28"/>
        <v>334902.43</v>
      </c>
      <c r="D124" s="45">
        <v>12415.99</v>
      </c>
      <c r="E124" s="45">
        <v>25335.33</v>
      </c>
      <c r="F124" s="45">
        <v>35906.449999999997</v>
      </c>
      <c r="G124" s="45">
        <v>25503.65</v>
      </c>
      <c r="H124" s="45">
        <v>30201.71</v>
      </c>
      <c r="I124" s="45">
        <v>31376.21</v>
      </c>
      <c r="J124" s="45">
        <v>22651.25</v>
      </c>
      <c r="K124" s="45">
        <v>32886.29</v>
      </c>
      <c r="L124" s="45">
        <v>29362.75</v>
      </c>
      <c r="M124" s="45">
        <v>35738.68</v>
      </c>
      <c r="N124" s="46">
        <v>27013.73</v>
      </c>
      <c r="O124" s="45">
        <v>26510.39</v>
      </c>
    </row>
    <row r="125" spans="1:15" s="41" customFormat="1" ht="15" customHeight="1">
      <c r="A125" s="7" t="s">
        <v>276</v>
      </c>
      <c r="B125" s="11" t="s">
        <v>277</v>
      </c>
      <c r="C125" s="45">
        <f t="shared" si="28"/>
        <v>171.02</v>
      </c>
      <c r="D125" s="45">
        <v>171.02</v>
      </c>
      <c r="E125" s="45">
        <v>0</v>
      </c>
      <c r="F125" s="45">
        <v>0</v>
      </c>
      <c r="G125" s="45">
        <v>0</v>
      </c>
      <c r="H125" s="45">
        <v>0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46">
        <v>0</v>
      </c>
      <c r="O125" s="45">
        <v>0</v>
      </c>
    </row>
    <row r="126" spans="1:15" s="41" customFormat="1" ht="15" customHeight="1">
      <c r="A126" s="7" t="s">
        <v>278</v>
      </c>
      <c r="B126" s="11" t="s">
        <v>279</v>
      </c>
      <c r="C126" s="45">
        <f t="shared" si="28"/>
        <v>5536.74</v>
      </c>
      <c r="D126" s="45">
        <v>0</v>
      </c>
      <c r="E126" s="45">
        <v>1006.68</v>
      </c>
      <c r="F126" s="45">
        <v>503.34</v>
      </c>
      <c r="G126" s="45">
        <v>1006.68</v>
      </c>
      <c r="H126" s="45">
        <v>0</v>
      </c>
      <c r="I126" s="45">
        <v>0</v>
      </c>
      <c r="J126" s="45">
        <v>0</v>
      </c>
      <c r="K126" s="45">
        <v>1006.68</v>
      </c>
      <c r="L126" s="45">
        <v>1510.02</v>
      </c>
      <c r="M126" s="45">
        <v>0</v>
      </c>
      <c r="N126" s="46">
        <v>503.34</v>
      </c>
      <c r="O126" s="45">
        <v>0</v>
      </c>
    </row>
    <row r="127" spans="1:15" s="41" customFormat="1" ht="15" customHeight="1">
      <c r="A127" s="7" t="s">
        <v>280</v>
      </c>
      <c r="B127" s="11" t="s">
        <v>281</v>
      </c>
      <c r="C127" s="45">
        <f t="shared" ref="C127:C144" si="29">SUM(D127:O127)</f>
        <v>21476.43</v>
      </c>
      <c r="D127" s="45">
        <v>2013.4</v>
      </c>
      <c r="E127" s="45">
        <v>1845.62</v>
      </c>
      <c r="F127" s="45">
        <v>1845.64</v>
      </c>
      <c r="G127" s="45">
        <v>503.35</v>
      </c>
      <c r="H127" s="45">
        <v>2013.42</v>
      </c>
      <c r="I127" s="45">
        <v>1510.06</v>
      </c>
      <c r="J127" s="45">
        <v>2516.77</v>
      </c>
      <c r="K127" s="45">
        <v>2013.4</v>
      </c>
      <c r="L127" s="45">
        <v>1006.71</v>
      </c>
      <c r="M127" s="45">
        <v>2349</v>
      </c>
      <c r="N127" s="46">
        <v>2516.79</v>
      </c>
      <c r="O127" s="45">
        <v>1342.27</v>
      </c>
    </row>
    <row r="128" spans="1:15" s="41" customFormat="1" ht="15" customHeight="1">
      <c r="A128" s="7" t="s">
        <v>282</v>
      </c>
      <c r="B128" s="11" t="s">
        <v>283</v>
      </c>
      <c r="C128" s="45">
        <f t="shared" si="29"/>
        <v>887.11</v>
      </c>
      <c r="D128" s="45">
        <v>0</v>
      </c>
      <c r="E128" s="45">
        <v>0</v>
      </c>
      <c r="F128" s="45">
        <v>0</v>
      </c>
      <c r="G128" s="45">
        <v>0</v>
      </c>
      <c r="H128" s="45">
        <v>0</v>
      </c>
      <c r="I128" s="45">
        <v>0</v>
      </c>
      <c r="J128" s="45">
        <v>887.11</v>
      </c>
      <c r="K128" s="45">
        <v>0</v>
      </c>
      <c r="L128" s="45">
        <v>0</v>
      </c>
      <c r="M128" s="45">
        <v>0</v>
      </c>
      <c r="N128" s="46">
        <v>0</v>
      </c>
      <c r="O128" s="45">
        <v>0</v>
      </c>
    </row>
    <row r="129" spans="1:15" s="41" customFormat="1" ht="27.75" customHeight="1">
      <c r="A129" s="7" t="s">
        <v>284</v>
      </c>
      <c r="B129" s="11" t="s">
        <v>285</v>
      </c>
      <c r="C129" s="45">
        <f t="shared" si="29"/>
        <v>233615.37999999998</v>
      </c>
      <c r="D129" s="45">
        <v>13437.98</v>
      </c>
      <c r="E129" s="45">
        <v>24808.58</v>
      </c>
      <c r="F129" s="45">
        <v>25325.57</v>
      </c>
      <c r="G129" s="45">
        <v>21190.81</v>
      </c>
      <c r="H129" s="45">
        <v>21707.65</v>
      </c>
      <c r="I129" s="45">
        <v>19123.41</v>
      </c>
      <c r="J129" s="45">
        <v>20157.11</v>
      </c>
      <c r="K129" s="45">
        <v>22741.34</v>
      </c>
      <c r="L129" s="45">
        <v>24291.9</v>
      </c>
      <c r="M129" s="45">
        <v>12921.22</v>
      </c>
      <c r="N129" s="46">
        <v>16539.150000000001</v>
      </c>
      <c r="O129" s="45">
        <v>11370.66</v>
      </c>
    </row>
    <row r="130" spans="1:15" s="41" customFormat="1" ht="15" customHeight="1">
      <c r="A130" s="7" t="s">
        <v>286</v>
      </c>
      <c r="B130" s="11" t="s">
        <v>287</v>
      </c>
      <c r="C130" s="45">
        <f t="shared" si="29"/>
        <v>1075747.3699999999</v>
      </c>
      <c r="D130" s="45">
        <v>65922.710000000006</v>
      </c>
      <c r="E130" s="45">
        <v>90521.06</v>
      </c>
      <c r="F130" s="45">
        <v>95436.800000000003</v>
      </c>
      <c r="G130" s="45">
        <v>87083.4</v>
      </c>
      <c r="H130" s="45">
        <v>75261.55</v>
      </c>
      <c r="I130" s="45">
        <v>82648.75</v>
      </c>
      <c r="J130" s="45">
        <v>99376.76</v>
      </c>
      <c r="K130" s="45">
        <v>106269.3</v>
      </c>
      <c r="L130" s="45">
        <v>99382.59</v>
      </c>
      <c r="M130" s="45">
        <v>97423.24</v>
      </c>
      <c r="N130" s="46">
        <v>92786.96</v>
      </c>
      <c r="O130" s="45">
        <v>83634.25</v>
      </c>
    </row>
    <row r="131" spans="1:15" s="41" customFormat="1" ht="25.5" customHeight="1">
      <c r="A131" s="7" t="s">
        <v>288</v>
      </c>
      <c r="B131" s="11" t="s">
        <v>289</v>
      </c>
      <c r="C131" s="45">
        <f t="shared" si="29"/>
        <v>72722.67</v>
      </c>
      <c r="D131" s="45">
        <v>4366.72</v>
      </c>
      <c r="E131" s="45">
        <v>4870.57</v>
      </c>
      <c r="F131" s="45">
        <v>9909.09</v>
      </c>
      <c r="G131" s="45">
        <v>4702.62</v>
      </c>
      <c r="H131" s="45">
        <v>5878.28</v>
      </c>
      <c r="I131" s="45">
        <v>7893.69</v>
      </c>
      <c r="J131" s="45">
        <v>6382.13</v>
      </c>
      <c r="K131" s="45">
        <v>6046.23</v>
      </c>
      <c r="L131" s="45">
        <v>6046.23</v>
      </c>
      <c r="M131" s="45">
        <v>7221.88</v>
      </c>
      <c r="N131" s="46">
        <v>5710.32</v>
      </c>
      <c r="O131" s="45">
        <v>3694.91</v>
      </c>
    </row>
    <row r="132" spans="1:15" s="41" customFormat="1" ht="15" customHeight="1">
      <c r="A132" s="7" t="s">
        <v>290</v>
      </c>
      <c r="B132" s="11" t="s">
        <v>291</v>
      </c>
      <c r="C132" s="45">
        <f t="shared" si="29"/>
        <v>11663.76</v>
      </c>
      <c r="D132" s="45">
        <v>2221.67</v>
      </c>
      <c r="E132" s="45">
        <v>1110.83</v>
      </c>
      <c r="F132" s="45">
        <v>1110.83</v>
      </c>
      <c r="G132" s="45">
        <v>1666.25</v>
      </c>
      <c r="H132" s="45">
        <v>555.41999999999996</v>
      </c>
      <c r="I132" s="45">
        <v>555.41999999999996</v>
      </c>
      <c r="J132" s="45">
        <v>555.41999999999996</v>
      </c>
      <c r="K132" s="45">
        <v>555.41999999999996</v>
      </c>
      <c r="L132" s="45">
        <v>1110.8399999999999</v>
      </c>
      <c r="M132" s="45">
        <v>1666.25</v>
      </c>
      <c r="N132" s="46">
        <v>555.41</v>
      </c>
      <c r="O132" s="45">
        <v>0</v>
      </c>
    </row>
    <row r="133" spans="1:15" s="41" customFormat="1" ht="15" customHeight="1">
      <c r="A133" s="7" t="s">
        <v>292</v>
      </c>
      <c r="B133" s="11" t="s">
        <v>293</v>
      </c>
      <c r="C133" s="45">
        <f t="shared" si="29"/>
        <v>1</v>
      </c>
      <c r="D133" s="45">
        <v>1</v>
      </c>
      <c r="E133" s="45">
        <v>0</v>
      </c>
      <c r="F133" s="45">
        <v>0</v>
      </c>
      <c r="G133" s="45">
        <v>0</v>
      </c>
      <c r="H133" s="45">
        <v>0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46">
        <v>0</v>
      </c>
      <c r="O133" s="45">
        <v>0</v>
      </c>
    </row>
    <row r="134" spans="1:15" s="41" customFormat="1" ht="15" customHeight="1">
      <c r="A134" s="7" t="s">
        <v>294</v>
      </c>
      <c r="B134" s="11" t="s">
        <v>295</v>
      </c>
      <c r="C134" s="45">
        <f t="shared" si="29"/>
        <v>20292.789999999997</v>
      </c>
      <c r="D134" s="45">
        <v>882.29</v>
      </c>
      <c r="E134" s="45">
        <v>882.29</v>
      </c>
      <c r="F134" s="45">
        <v>2646.88</v>
      </c>
      <c r="G134" s="45">
        <v>2646.89</v>
      </c>
      <c r="H134" s="45">
        <v>3529.18</v>
      </c>
      <c r="I134" s="45">
        <v>882.3</v>
      </c>
      <c r="J134" s="45">
        <v>882.3</v>
      </c>
      <c r="K134" s="45">
        <v>882.3</v>
      </c>
      <c r="L134" s="45">
        <v>882.3</v>
      </c>
      <c r="M134" s="45">
        <v>1764.59</v>
      </c>
      <c r="N134" s="46">
        <v>2646.88</v>
      </c>
      <c r="O134" s="45">
        <v>1764.59</v>
      </c>
    </row>
    <row r="135" spans="1:15" s="41" customFormat="1" ht="15" customHeight="1">
      <c r="A135" s="7" t="s">
        <v>296</v>
      </c>
      <c r="B135" s="11" t="s">
        <v>297</v>
      </c>
      <c r="C135" s="45">
        <f t="shared" si="29"/>
        <v>11409.400000000001</v>
      </c>
      <c r="D135" s="45">
        <v>1510.05</v>
      </c>
      <c r="E135" s="45">
        <v>671.13</v>
      </c>
      <c r="F135" s="45">
        <v>838.92</v>
      </c>
      <c r="G135" s="45">
        <v>335.57</v>
      </c>
      <c r="H135" s="45">
        <v>335.57</v>
      </c>
      <c r="I135" s="45">
        <v>1006.71</v>
      </c>
      <c r="J135" s="45">
        <v>1174.51</v>
      </c>
      <c r="K135" s="45">
        <v>1342.29</v>
      </c>
      <c r="L135" s="45">
        <v>838.93</v>
      </c>
      <c r="M135" s="45">
        <v>2181.23</v>
      </c>
      <c r="N135" s="46">
        <v>167.78</v>
      </c>
      <c r="O135" s="45">
        <v>1006.71</v>
      </c>
    </row>
    <row r="136" spans="1:15" s="41" customFormat="1" ht="15" customHeight="1">
      <c r="A136" s="7" t="s">
        <v>298</v>
      </c>
      <c r="B136" s="11" t="s">
        <v>299</v>
      </c>
      <c r="C136" s="45">
        <f t="shared" si="29"/>
        <v>1536.07</v>
      </c>
      <c r="D136" s="45">
        <v>0</v>
      </c>
      <c r="E136" s="45">
        <v>1536.07</v>
      </c>
      <c r="F136" s="45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6">
        <v>0</v>
      </c>
      <c r="O136" s="45">
        <v>0</v>
      </c>
    </row>
    <row r="137" spans="1:15" s="41" customFormat="1" ht="15" customHeight="1">
      <c r="A137" s="7" t="s">
        <v>300</v>
      </c>
      <c r="B137" s="11" t="s">
        <v>301</v>
      </c>
      <c r="C137" s="45">
        <f t="shared" si="29"/>
        <v>30908.560000000001</v>
      </c>
      <c r="D137" s="45">
        <v>12494.96</v>
      </c>
      <c r="E137" s="45">
        <v>12494.96</v>
      </c>
      <c r="F137" s="45">
        <v>4603.38</v>
      </c>
      <c r="G137" s="45">
        <v>0</v>
      </c>
      <c r="H137" s="45">
        <v>0</v>
      </c>
      <c r="I137" s="45">
        <v>0</v>
      </c>
      <c r="J137" s="45">
        <v>657.63</v>
      </c>
      <c r="K137" s="45">
        <v>657.63</v>
      </c>
      <c r="L137" s="45">
        <v>0</v>
      </c>
      <c r="M137" s="45">
        <v>0</v>
      </c>
      <c r="N137" s="46">
        <v>0</v>
      </c>
      <c r="O137" s="45">
        <v>0</v>
      </c>
    </row>
    <row r="138" spans="1:15" s="41" customFormat="1" ht="15" customHeight="1">
      <c r="A138" s="7" t="s">
        <v>302</v>
      </c>
      <c r="B138" s="11" t="s">
        <v>303</v>
      </c>
      <c r="C138" s="45">
        <f t="shared" si="29"/>
        <v>2402.73</v>
      </c>
      <c r="D138" s="45">
        <v>257.44</v>
      </c>
      <c r="E138" s="45">
        <v>171.62</v>
      </c>
      <c r="F138" s="45">
        <v>514.87</v>
      </c>
      <c r="G138" s="45">
        <v>85.81</v>
      </c>
      <c r="H138" s="45">
        <v>171.62</v>
      </c>
      <c r="I138" s="45">
        <v>85.81</v>
      </c>
      <c r="J138" s="45">
        <v>257.44</v>
      </c>
      <c r="K138" s="45">
        <v>429.06</v>
      </c>
      <c r="L138" s="45">
        <v>171.63</v>
      </c>
      <c r="M138" s="45">
        <v>257.43</v>
      </c>
      <c r="N138" s="46">
        <v>0</v>
      </c>
      <c r="O138" s="45">
        <v>0</v>
      </c>
    </row>
    <row r="139" spans="1:15" s="41" customFormat="1" ht="25.5" customHeight="1">
      <c r="A139" s="7" t="s">
        <v>304</v>
      </c>
      <c r="B139" s="11" t="s">
        <v>305</v>
      </c>
      <c r="C139" s="45">
        <f t="shared" si="29"/>
        <v>1</v>
      </c>
      <c r="D139" s="45">
        <v>1</v>
      </c>
      <c r="E139" s="45">
        <v>0</v>
      </c>
      <c r="F139" s="45">
        <v>0</v>
      </c>
      <c r="G139" s="45">
        <v>0</v>
      </c>
      <c r="H139" s="45">
        <v>0</v>
      </c>
      <c r="I139" s="45">
        <v>0</v>
      </c>
      <c r="J139" s="45">
        <v>0</v>
      </c>
      <c r="K139" s="45">
        <v>0</v>
      </c>
      <c r="L139" s="45">
        <v>0</v>
      </c>
      <c r="M139" s="45">
        <v>0</v>
      </c>
      <c r="N139" s="46">
        <v>0</v>
      </c>
      <c r="O139" s="45">
        <v>0</v>
      </c>
    </row>
    <row r="140" spans="1:15" s="41" customFormat="1" ht="15" customHeight="1">
      <c r="A140" s="7" t="s">
        <v>306</v>
      </c>
      <c r="B140" s="11" t="s">
        <v>307</v>
      </c>
      <c r="C140" s="45">
        <f t="shared" si="29"/>
        <v>1</v>
      </c>
      <c r="D140" s="45">
        <v>1</v>
      </c>
      <c r="E140" s="45">
        <v>0</v>
      </c>
      <c r="F140" s="45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0</v>
      </c>
      <c r="N140" s="46">
        <v>0</v>
      </c>
      <c r="O140" s="45">
        <v>0</v>
      </c>
    </row>
    <row r="141" spans="1:15" s="41" customFormat="1" ht="15" customHeight="1">
      <c r="A141" s="7" t="s">
        <v>308</v>
      </c>
      <c r="B141" s="11" t="s">
        <v>309</v>
      </c>
      <c r="C141" s="45">
        <f t="shared" si="29"/>
        <v>2646.89</v>
      </c>
      <c r="D141" s="45">
        <v>0</v>
      </c>
      <c r="E141" s="45">
        <v>0</v>
      </c>
      <c r="F141" s="45">
        <v>0</v>
      </c>
      <c r="G141" s="45">
        <v>0</v>
      </c>
      <c r="H141" s="45">
        <v>0</v>
      </c>
      <c r="I141" s="45">
        <v>882.3</v>
      </c>
      <c r="J141" s="45">
        <v>0</v>
      </c>
      <c r="K141" s="45">
        <v>1764.59</v>
      </c>
      <c r="L141" s="45">
        <v>0</v>
      </c>
      <c r="M141" s="45">
        <v>0</v>
      </c>
      <c r="N141" s="46">
        <v>0</v>
      </c>
      <c r="O141" s="45">
        <v>0</v>
      </c>
    </row>
    <row r="142" spans="1:15" s="41" customFormat="1" ht="15" customHeight="1">
      <c r="A142" s="7" t="s">
        <v>310</v>
      </c>
      <c r="B142" s="11" t="s">
        <v>311</v>
      </c>
      <c r="C142" s="45">
        <f t="shared" si="29"/>
        <v>2102.1</v>
      </c>
      <c r="D142" s="45">
        <v>525.52</v>
      </c>
      <c r="E142" s="45">
        <v>525.52</v>
      </c>
      <c r="F142" s="45">
        <v>0</v>
      </c>
      <c r="G142" s="45">
        <v>0</v>
      </c>
      <c r="H142" s="45">
        <v>0</v>
      </c>
      <c r="I142" s="45">
        <v>525.53</v>
      </c>
      <c r="J142" s="45">
        <v>0</v>
      </c>
      <c r="K142" s="45">
        <v>0</v>
      </c>
      <c r="L142" s="45">
        <v>0</v>
      </c>
      <c r="M142" s="45">
        <v>525.53</v>
      </c>
      <c r="N142" s="46">
        <v>0</v>
      </c>
      <c r="O142" s="45">
        <v>0</v>
      </c>
    </row>
    <row r="143" spans="1:15" s="41" customFormat="1" ht="15" customHeight="1">
      <c r="A143" s="7" t="s">
        <v>312</v>
      </c>
      <c r="B143" s="11" t="s">
        <v>313</v>
      </c>
      <c r="C143" s="45">
        <f t="shared" si="29"/>
        <v>1</v>
      </c>
      <c r="D143" s="45">
        <v>1</v>
      </c>
      <c r="E143" s="45">
        <v>0</v>
      </c>
      <c r="F143" s="45">
        <v>0</v>
      </c>
      <c r="G143" s="45">
        <v>0</v>
      </c>
      <c r="H143" s="45">
        <v>0</v>
      </c>
      <c r="I143" s="45">
        <v>0</v>
      </c>
      <c r="J143" s="45">
        <v>0</v>
      </c>
      <c r="K143" s="45">
        <v>0</v>
      </c>
      <c r="L143" s="45">
        <v>0</v>
      </c>
      <c r="M143" s="45">
        <v>0</v>
      </c>
      <c r="N143" s="46">
        <v>0</v>
      </c>
      <c r="O143" s="45">
        <v>0</v>
      </c>
    </row>
    <row r="144" spans="1:15" s="41" customFormat="1" ht="15" customHeight="1">
      <c r="A144" s="7" t="s">
        <v>314</v>
      </c>
      <c r="B144" s="11" t="s">
        <v>315</v>
      </c>
      <c r="C144" s="45">
        <f t="shared" si="29"/>
        <v>1</v>
      </c>
      <c r="D144" s="45">
        <v>1</v>
      </c>
      <c r="E144" s="45">
        <v>0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6">
        <v>0</v>
      </c>
      <c r="O144" s="45">
        <v>0</v>
      </c>
    </row>
    <row r="145" spans="1:15" s="41" customFormat="1" ht="15" customHeight="1">
      <c r="A145" s="28" t="s">
        <v>316</v>
      </c>
      <c r="B145" s="29" t="s">
        <v>14</v>
      </c>
      <c r="C145" s="37">
        <f t="shared" ref="C145:O145" si="30">+C146</f>
        <v>1</v>
      </c>
      <c r="D145" s="37">
        <f t="shared" si="30"/>
        <v>1</v>
      </c>
      <c r="E145" s="37">
        <f t="shared" si="30"/>
        <v>0</v>
      </c>
      <c r="F145" s="37">
        <f t="shared" si="30"/>
        <v>0</v>
      </c>
      <c r="G145" s="37">
        <f t="shared" si="30"/>
        <v>0</v>
      </c>
      <c r="H145" s="37">
        <f t="shared" si="30"/>
        <v>0</v>
      </c>
      <c r="I145" s="37">
        <f t="shared" si="30"/>
        <v>0</v>
      </c>
      <c r="J145" s="37">
        <f t="shared" si="30"/>
        <v>0</v>
      </c>
      <c r="K145" s="37">
        <f t="shared" si="30"/>
        <v>0</v>
      </c>
      <c r="L145" s="37">
        <f t="shared" si="30"/>
        <v>0</v>
      </c>
      <c r="M145" s="37">
        <f t="shared" si="30"/>
        <v>0</v>
      </c>
      <c r="N145" s="37">
        <f t="shared" si="30"/>
        <v>0</v>
      </c>
      <c r="O145" s="37">
        <f t="shared" si="30"/>
        <v>0</v>
      </c>
    </row>
    <row r="146" spans="1:15" s="41" customFormat="1" ht="15" customHeight="1">
      <c r="A146" s="7" t="s">
        <v>317</v>
      </c>
      <c r="B146" s="8" t="s">
        <v>318</v>
      </c>
      <c r="C146" s="45">
        <f>SUM(D146:O146)</f>
        <v>1</v>
      </c>
      <c r="D146" s="45">
        <v>1</v>
      </c>
      <c r="E146" s="45">
        <v>0</v>
      </c>
      <c r="F146" s="45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5">
        <v>0</v>
      </c>
      <c r="N146" s="46">
        <v>0</v>
      </c>
      <c r="O146" s="45">
        <v>0</v>
      </c>
    </row>
    <row r="147" spans="1:15" s="41" customFormat="1" ht="15" customHeight="1">
      <c r="A147" s="28" t="s">
        <v>319</v>
      </c>
      <c r="B147" s="29" t="s">
        <v>15</v>
      </c>
      <c r="C147" s="37">
        <f t="shared" ref="C147:O147" si="31">SUM(C148:C154)</f>
        <v>5310902.3000000007</v>
      </c>
      <c r="D147" s="37">
        <f t="shared" si="31"/>
        <v>610307.56000000006</v>
      </c>
      <c r="E147" s="37">
        <f t="shared" si="31"/>
        <v>869775.72999999986</v>
      </c>
      <c r="F147" s="37">
        <f t="shared" si="31"/>
        <v>1191763.74</v>
      </c>
      <c r="G147" s="37">
        <f t="shared" si="31"/>
        <v>636966.83000000007</v>
      </c>
      <c r="H147" s="37">
        <f t="shared" si="31"/>
        <v>349876.01000000007</v>
      </c>
      <c r="I147" s="37">
        <f t="shared" si="31"/>
        <v>273129.19</v>
      </c>
      <c r="J147" s="37">
        <f t="shared" si="31"/>
        <v>203174.88999999998</v>
      </c>
      <c r="K147" s="37">
        <f t="shared" si="31"/>
        <v>218544.65999999997</v>
      </c>
      <c r="L147" s="37">
        <f t="shared" si="31"/>
        <v>282741.38</v>
      </c>
      <c r="M147" s="37">
        <f t="shared" si="31"/>
        <v>327211.15000000002</v>
      </c>
      <c r="N147" s="37">
        <f t="shared" si="31"/>
        <v>252251.94999999998</v>
      </c>
      <c r="O147" s="37">
        <f t="shared" si="31"/>
        <v>95159.209999999992</v>
      </c>
    </row>
    <row r="148" spans="1:15" s="41" customFormat="1" ht="15" customHeight="1">
      <c r="A148" s="7" t="s">
        <v>320</v>
      </c>
      <c r="B148" s="11" t="s">
        <v>321</v>
      </c>
      <c r="C148" s="45">
        <f t="shared" ref="C148:C154" si="32">SUM(D148:O148)</f>
        <v>9483.2499999999982</v>
      </c>
      <c r="D148" s="45">
        <v>591.05999999999995</v>
      </c>
      <c r="E148" s="45">
        <v>2058.64</v>
      </c>
      <c r="F148" s="45">
        <v>592.05999999999995</v>
      </c>
      <c r="G148" s="45">
        <v>305.32</v>
      </c>
      <c r="H148" s="45">
        <v>592.05999999999995</v>
      </c>
      <c r="I148" s="45">
        <v>2383.79</v>
      </c>
      <c r="J148" s="45">
        <v>473.65</v>
      </c>
      <c r="K148" s="45">
        <v>1065.71</v>
      </c>
      <c r="L148" s="45">
        <v>236.83</v>
      </c>
      <c r="M148" s="45">
        <v>355.24</v>
      </c>
      <c r="N148" s="46">
        <v>592.05999999999995</v>
      </c>
      <c r="O148" s="45">
        <v>236.83</v>
      </c>
    </row>
    <row r="149" spans="1:15" s="41" customFormat="1" ht="15" customHeight="1">
      <c r="A149" s="7" t="s">
        <v>322</v>
      </c>
      <c r="B149" s="11" t="s">
        <v>323</v>
      </c>
      <c r="C149" s="45">
        <f t="shared" si="32"/>
        <v>39879.21</v>
      </c>
      <c r="D149" s="45">
        <v>0</v>
      </c>
      <c r="E149" s="45">
        <v>0</v>
      </c>
      <c r="F149" s="45">
        <v>9969.07</v>
      </c>
      <c r="G149" s="45">
        <v>0</v>
      </c>
      <c r="H149" s="45">
        <v>0</v>
      </c>
      <c r="I149" s="45">
        <v>0</v>
      </c>
      <c r="J149" s="45">
        <v>19941.07</v>
      </c>
      <c r="K149" s="45">
        <v>0</v>
      </c>
      <c r="L149" s="45">
        <v>0</v>
      </c>
      <c r="M149" s="45">
        <v>0</v>
      </c>
      <c r="N149" s="46">
        <v>0</v>
      </c>
      <c r="O149" s="45">
        <v>9969.07</v>
      </c>
    </row>
    <row r="150" spans="1:15" s="41" customFormat="1" ht="15" customHeight="1">
      <c r="A150" s="7" t="s">
        <v>324</v>
      </c>
      <c r="B150" s="11" t="s">
        <v>325</v>
      </c>
      <c r="C150" s="45">
        <f t="shared" si="32"/>
        <v>3979816.3000000003</v>
      </c>
      <c r="D150" s="45">
        <v>460647.08</v>
      </c>
      <c r="E150" s="45">
        <v>673052.71</v>
      </c>
      <c r="F150" s="45">
        <v>973994.24</v>
      </c>
      <c r="G150" s="45">
        <v>449274.68</v>
      </c>
      <c r="H150" s="45">
        <v>262120.51</v>
      </c>
      <c r="I150" s="45">
        <v>202547.61</v>
      </c>
      <c r="J150" s="45">
        <v>134615.28</v>
      </c>
      <c r="K150" s="45">
        <v>153891.99</v>
      </c>
      <c r="L150" s="45">
        <v>203838.63</v>
      </c>
      <c r="M150" s="45">
        <v>228799.18</v>
      </c>
      <c r="N150" s="46">
        <v>175477.11</v>
      </c>
      <c r="O150" s="45">
        <v>61557.279999999999</v>
      </c>
    </row>
    <row r="151" spans="1:15" s="41" customFormat="1" ht="15" customHeight="1">
      <c r="A151" s="7" t="s">
        <v>326</v>
      </c>
      <c r="B151" s="11" t="s">
        <v>327</v>
      </c>
      <c r="C151" s="45">
        <f t="shared" si="32"/>
        <v>1179611.76</v>
      </c>
      <c r="D151" s="45">
        <v>146480.29</v>
      </c>
      <c r="E151" s="45">
        <v>193528.33</v>
      </c>
      <c r="F151" s="45">
        <v>205501.86</v>
      </c>
      <c r="G151" s="45">
        <v>111731.06</v>
      </c>
      <c r="H151" s="45">
        <v>81406.83</v>
      </c>
      <c r="I151" s="45">
        <v>64292.52</v>
      </c>
      <c r="J151" s="45">
        <v>44184.84</v>
      </c>
      <c r="K151" s="45">
        <v>62860.9</v>
      </c>
      <c r="L151" s="45">
        <v>77222.61</v>
      </c>
      <c r="M151" s="45">
        <v>95313.01</v>
      </c>
      <c r="N151" s="46">
        <v>74834.41</v>
      </c>
      <c r="O151" s="45">
        <v>22255.1</v>
      </c>
    </row>
    <row r="152" spans="1:15" s="41" customFormat="1" ht="15" customHeight="1">
      <c r="A152" s="7" t="s">
        <v>328</v>
      </c>
      <c r="B152" s="11" t="s">
        <v>329</v>
      </c>
      <c r="C152" s="45">
        <f t="shared" si="32"/>
        <v>97653.4</v>
      </c>
      <c r="D152" s="45">
        <v>2489.3000000000002</v>
      </c>
      <c r="E152" s="45">
        <v>1037.22</v>
      </c>
      <c r="F152" s="45">
        <v>1607.68</v>
      </c>
      <c r="G152" s="45">
        <v>74367.97</v>
      </c>
      <c r="H152" s="45">
        <v>4667.46</v>
      </c>
      <c r="I152" s="45">
        <v>3111.64</v>
      </c>
      <c r="J152" s="45">
        <v>3267.22</v>
      </c>
      <c r="K152" s="45">
        <v>726.06</v>
      </c>
      <c r="L152" s="45">
        <v>1244.6600000000001</v>
      </c>
      <c r="M152" s="45">
        <v>2644.89</v>
      </c>
      <c r="N152" s="46">
        <v>1348.37</v>
      </c>
      <c r="O152" s="45">
        <v>1140.93</v>
      </c>
    </row>
    <row r="153" spans="1:15" s="41" customFormat="1" ht="27.75" customHeight="1">
      <c r="A153" s="7" t="s">
        <v>330</v>
      </c>
      <c r="B153" s="11" t="s">
        <v>331</v>
      </c>
      <c r="C153" s="45">
        <f t="shared" si="32"/>
        <v>1</v>
      </c>
      <c r="D153" s="45">
        <v>1</v>
      </c>
      <c r="E153" s="45">
        <v>0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6">
        <v>0</v>
      </c>
      <c r="O153" s="45">
        <v>0</v>
      </c>
    </row>
    <row r="154" spans="1:15" s="41" customFormat="1" ht="15" customHeight="1">
      <c r="A154" s="7" t="s">
        <v>332</v>
      </c>
      <c r="B154" s="11" t="s">
        <v>333</v>
      </c>
      <c r="C154" s="45">
        <f t="shared" si="32"/>
        <v>4457.38</v>
      </c>
      <c r="D154" s="45">
        <v>98.83</v>
      </c>
      <c r="E154" s="45">
        <v>98.83</v>
      </c>
      <c r="F154" s="45">
        <v>98.83</v>
      </c>
      <c r="G154" s="45">
        <v>1287.8</v>
      </c>
      <c r="H154" s="45">
        <v>1089.1500000000001</v>
      </c>
      <c r="I154" s="45">
        <v>793.63</v>
      </c>
      <c r="J154" s="45">
        <v>692.83</v>
      </c>
      <c r="K154" s="45">
        <v>0</v>
      </c>
      <c r="L154" s="45">
        <v>198.65</v>
      </c>
      <c r="M154" s="45">
        <v>98.83</v>
      </c>
      <c r="N154" s="46">
        <v>0</v>
      </c>
      <c r="O154" s="45">
        <v>0</v>
      </c>
    </row>
    <row r="155" spans="1:15" s="41" customFormat="1" ht="27.75" customHeight="1">
      <c r="A155" s="28" t="s">
        <v>334</v>
      </c>
      <c r="B155" s="29" t="s">
        <v>16</v>
      </c>
      <c r="C155" s="37">
        <f t="shared" ref="C155:O155" si="33">SUM(C156:C183)</f>
        <v>22184710.830000009</v>
      </c>
      <c r="D155" s="37">
        <f t="shared" si="33"/>
        <v>3519111.43</v>
      </c>
      <c r="E155" s="37">
        <f t="shared" si="33"/>
        <v>626006.89999999991</v>
      </c>
      <c r="F155" s="37">
        <f t="shared" si="33"/>
        <v>892402.86000000022</v>
      </c>
      <c r="G155" s="37">
        <f t="shared" si="33"/>
        <v>1081238.75</v>
      </c>
      <c r="H155" s="37">
        <f t="shared" si="33"/>
        <v>4166496.6999999993</v>
      </c>
      <c r="I155" s="37">
        <f t="shared" si="33"/>
        <v>5514344.3500000015</v>
      </c>
      <c r="J155" s="37">
        <f t="shared" si="33"/>
        <v>553419.00000000012</v>
      </c>
      <c r="K155" s="37">
        <f t="shared" si="33"/>
        <v>730551.16999999993</v>
      </c>
      <c r="L155" s="37">
        <f t="shared" si="33"/>
        <v>799529.82000000007</v>
      </c>
      <c r="M155" s="37">
        <f t="shared" si="33"/>
        <v>1280820.0699999998</v>
      </c>
      <c r="N155" s="37">
        <f t="shared" si="33"/>
        <v>2406770.23</v>
      </c>
      <c r="O155" s="37">
        <f t="shared" si="33"/>
        <v>614019.54999999993</v>
      </c>
    </row>
    <row r="156" spans="1:15" s="41" customFormat="1" ht="15" customHeight="1">
      <c r="A156" s="7" t="s">
        <v>335</v>
      </c>
      <c r="B156" s="11" t="s">
        <v>336</v>
      </c>
      <c r="C156" s="45">
        <f t="shared" ref="C156:C183" si="34">SUM(D156:O156)</f>
        <v>1429423.6300000001</v>
      </c>
      <c r="D156" s="45">
        <v>144133.98000000001</v>
      </c>
      <c r="E156" s="45">
        <v>184023.09</v>
      </c>
      <c r="F156" s="45">
        <v>202288.01</v>
      </c>
      <c r="G156" s="45">
        <v>117895.58</v>
      </c>
      <c r="H156" s="45">
        <v>148604.57999999999</v>
      </c>
      <c r="I156" s="45">
        <v>84348.42</v>
      </c>
      <c r="J156" s="45">
        <v>72804.710000000006</v>
      </c>
      <c r="K156" s="45">
        <v>77104.759999999995</v>
      </c>
      <c r="L156" s="45">
        <v>101933.65</v>
      </c>
      <c r="M156" s="45">
        <v>114456.32000000001</v>
      </c>
      <c r="N156" s="46">
        <v>109646.31</v>
      </c>
      <c r="O156" s="45">
        <v>72184.22</v>
      </c>
    </row>
    <row r="157" spans="1:15" s="41" customFormat="1" ht="15" customHeight="1">
      <c r="A157" s="7" t="s">
        <v>337</v>
      </c>
      <c r="B157" s="11" t="s">
        <v>338</v>
      </c>
      <c r="C157" s="45">
        <f t="shared" si="34"/>
        <v>417871.00000000006</v>
      </c>
      <c r="D157" s="45">
        <v>0</v>
      </c>
      <c r="E157" s="45">
        <v>0</v>
      </c>
      <c r="F157" s="45">
        <v>0</v>
      </c>
      <c r="G157" s="45">
        <v>129247.23</v>
      </c>
      <c r="H157" s="45">
        <v>26368.93</v>
      </c>
      <c r="I157" s="45">
        <v>16254.32</v>
      </c>
      <c r="J157" s="45">
        <v>80507.990000000005</v>
      </c>
      <c r="K157" s="45">
        <v>15951.09</v>
      </c>
      <c r="L157" s="45">
        <v>34844.480000000003</v>
      </c>
      <c r="M157" s="45">
        <v>36173.19</v>
      </c>
      <c r="N157" s="46">
        <v>18743.45</v>
      </c>
      <c r="O157" s="45">
        <v>59780.32</v>
      </c>
    </row>
    <row r="158" spans="1:15" s="41" customFormat="1" ht="15" customHeight="1">
      <c r="A158" s="7" t="s">
        <v>339</v>
      </c>
      <c r="B158" s="11" t="s">
        <v>340</v>
      </c>
      <c r="C158" s="45">
        <f t="shared" si="34"/>
        <v>235107.77000000002</v>
      </c>
      <c r="D158" s="45">
        <v>0</v>
      </c>
      <c r="E158" s="45">
        <v>0</v>
      </c>
      <c r="F158" s="45">
        <v>0</v>
      </c>
      <c r="G158" s="45">
        <v>0</v>
      </c>
      <c r="H158" s="45">
        <v>0</v>
      </c>
      <c r="I158" s="45">
        <v>163611.68</v>
      </c>
      <c r="J158" s="45">
        <v>0</v>
      </c>
      <c r="K158" s="45">
        <v>0</v>
      </c>
      <c r="L158" s="45">
        <v>0</v>
      </c>
      <c r="M158" s="45">
        <v>1383.73</v>
      </c>
      <c r="N158" s="46">
        <v>70112.36</v>
      </c>
      <c r="O158" s="45">
        <v>0</v>
      </c>
    </row>
    <row r="159" spans="1:15" s="41" customFormat="1" ht="15" customHeight="1">
      <c r="A159" s="7" t="s">
        <v>341</v>
      </c>
      <c r="B159" s="11" t="s">
        <v>342</v>
      </c>
      <c r="C159" s="45">
        <f t="shared" si="34"/>
        <v>22161.1</v>
      </c>
      <c r="D159" s="45">
        <v>0</v>
      </c>
      <c r="E159" s="45">
        <v>0</v>
      </c>
      <c r="F159" s="45">
        <v>0</v>
      </c>
      <c r="G159" s="45">
        <v>0</v>
      </c>
      <c r="H159" s="45">
        <v>327.71</v>
      </c>
      <c r="I159" s="45">
        <v>21833.39</v>
      </c>
      <c r="J159" s="45">
        <v>0</v>
      </c>
      <c r="K159" s="45">
        <v>0</v>
      </c>
      <c r="L159" s="45">
        <v>0</v>
      </c>
      <c r="M159" s="45">
        <v>0</v>
      </c>
      <c r="N159" s="46">
        <v>0</v>
      </c>
      <c r="O159" s="45">
        <v>0</v>
      </c>
    </row>
    <row r="160" spans="1:15" s="41" customFormat="1" ht="15" customHeight="1">
      <c r="A160" s="7" t="s">
        <v>343</v>
      </c>
      <c r="B160" s="11" t="s">
        <v>344</v>
      </c>
      <c r="C160" s="45">
        <f t="shared" si="34"/>
        <v>833783</v>
      </c>
      <c r="D160" s="45">
        <v>3023.02</v>
      </c>
      <c r="E160" s="45">
        <v>0</v>
      </c>
      <c r="F160" s="45">
        <v>0</v>
      </c>
      <c r="G160" s="45">
        <v>187056.68</v>
      </c>
      <c r="H160" s="45">
        <v>0</v>
      </c>
      <c r="I160" s="45">
        <v>587819.79</v>
      </c>
      <c r="J160" s="45">
        <v>0</v>
      </c>
      <c r="K160" s="45">
        <v>0</v>
      </c>
      <c r="L160" s="45">
        <v>49953.74</v>
      </c>
      <c r="M160" s="45">
        <v>5929.77</v>
      </c>
      <c r="N160" s="46">
        <v>0</v>
      </c>
      <c r="O160" s="45">
        <v>0</v>
      </c>
    </row>
    <row r="161" spans="1:15" s="41" customFormat="1" ht="15" customHeight="1">
      <c r="A161" s="7" t="s">
        <v>345</v>
      </c>
      <c r="B161" s="11" t="s">
        <v>346</v>
      </c>
      <c r="C161" s="45">
        <f t="shared" si="34"/>
        <v>276787.33</v>
      </c>
      <c r="D161" s="45">
        <v>12883.45</v>
      </c>
      <c r="E161" s="45">
        <v>1362.31</v>
      </c>
      <c r="F161" s="45">
        <v>5216.9399999999996</v>
      </c>
      <c r="G161" s="45">
        <v>10425.24</v>
      </c>
      <c r="H161" s="45">
        <v>8103.91</v>
      </c>
      <c r="I161" s="45">
        <v>115978.49</v>
      </c>
      <c r="J161" s="45">
        <v>12858.23</v>
      </c>
      <c r="K161" s="45">
        <v>5320.59</v>
      </c>
      <c r="L161" s="45">
        <v>2478.9499999999998</v>
      </c>
      <c r="M161" s="45">
        <v>59525.36</v>
      </c>
      <c r="N161" s="46">
        <v>32496.44</v>
      </c>
      <c r="O161" s="45">
        <v>10137.42</v>
      </c>
    </row>
    <row r="162" spans="1:15" s="41" customFormat="1" ht="27.75" customHeight="1">
      <c r="A162" s="7" t="s">
        <v>347</v>
      </c>
      <c r="B162" s="11" t="s">
        <v>348</v>
      </c>
      <c r="C162" s="45">
        <f t="shared" si="34"/>
        <v>8725119.7400000002</v>
      </c>
      <c r="D162" s="45">
        <v>2882689.19</v>
      </c>
      <c r="E162" s="45">
        <v>5581.58</v>
      </c>
      <c r="F162" s="45">
        <v>0</v>
      </c>
      <c r="G162" s="45">
        <v>18150.71</v>
      </c>
      <c r="H162" s="45">
        <v>3240352.07</v>
      </c>
      <c r="I162" s="45">
        <v>2572923.64</v>
      </c>
      <c r="J162" s="45">
        <v>0</v>
      </c>
      <c r="K162" s="45">
        <v>47.48</v>
      </c>
      <c r="L162" s="45">
        <v>393.9</v>
      </c>
      <c r="M162" s="45">
        <v>626.86</v>
      </c>
      <c r="N162" s="46">
        <v>2648.4</v>
      </c>
      <c r="O162" s="45">
        <v>1705.91</v>
      </c>
    </row>
    <row r="163" spans="1:15" s="41" customFormat="1" ht="15" customHeight="1">
      <c r="A163" s="7" t="s">
        <v>349</v>
      </c>
      <c r="B163" s="11" t="s">
        <v>350</v>
      </c>
      <c r="C163" s="45">
        <f t="shared" si="34"/>
        <v>61271.490000000005</v>
      </c>
      <c r="D163" s="45">
        <v>0</v>
      </c>
      <c r="E163" s="45">
        <v>1796.53</v>
      </c>
      <c r="F163" s="45">
        <v>807.83</v>
      </c>
      <c r="G163" s="45">
        <v>15630.9</v>
      </c>
      <c r="H163" s="45">
        <v>2767.46</v>
      </c>
      <c r="I163" s="45">
        <v>12310.69</v>
      </c>
      <c r="J163" s="45">
        <v>0</v>
      </c>
      <c r="K163" s="45">
        <v>197.68</v>
      </c>
      <c r="L163" s="45">
        <v>7646.94</v>
      </c>
      <c r="M163" s="45">
        <v>7526.3</v>
      </c>
      <c r="N163" s="46">
        <v>10171.44</v>
      </c>
      <c r="O163" s="45">
        <v>2415.7199999999998</v>
      </c>
    </row>
    <row r="164" spans="1:15" s="41" customFormat="1" ht="15" customHeight="1">
      <c r="A164" s="7" t="s">
        <v>351</v>
      </c>
      <c r="B164" s="11" t="s">
        <v>352</v>
      </c>
      <c r="C164" s="45">
        <f t="shared" si="34"/>
        <v>3356.1499999999996</v>
      </c>
      <c r="D164" s="45">
        <v>0</v>
      </c>
      <c r="E164" s="45">
        <v>0</v>
      </c>
      <c r="F164" s="45">
        <v>0</v>
      </c>
      <c r="G164" s="45">
        <v>0</v>
      </c>
      <c r="H164" s="45">
        <v>0</v>
      </c>
      <c r="I164" s="45">
        <v>1118.72</v>
      </c>
      <c r="J164" s="45">
        <v>0</v>
      </c>
      <c r="K164" s="45">
        <v>0</v>
      </c>
      <c r="L164" s="45">
        <v>0</v>
      </c>
      <c r="M164" s="45">
        <v>0</v>
      </c>
      <c r="N164" s="46">
        <v>2237.4299999999998</v>
      </c>
      <c r="O164" s="45">
        <v>0</v>
      </c>
    </row>
    <row r="165" spans="1:15" s="41" customFormat="1" ht="15" customHeight="1">
      <c r="A165" s="7" t="s">
        <v>353</v>
      </c>
      <c r="B165" s="11" t="s">
        <v>354</v>
      </c>
      <c r="C165" s="45">
        <f t="shared" si="34"/>
        <v>892712.22000000009</v>
      </c>
      <c r="D165" s="45">
        <v>47613.25</v>
      </c>
      <c r="E165" s="45">
        <v>41810.400000000001</v>
      </c>
      <c r="F165" s="45">
        <v>54451.32</v>
      </c>
      <c r="G165" s="45">
        <v>95492.65</v>
      </c>
      <c r="H165" s="45">
        <v>61465.03</v>
      </c>
      <c r="I165" s="45">
        <v>253108.13</v>
      </c>
      <c r="J165" s="45">
        <v>36607.82</v>
      </c>
      <c r="K165" s="45">
        <v>48732.65</v>
      </c>
      <c r="L165" s="45">
        <v>47558.400000000001</v>
      </c>
      <c r="M165" s="45">
        <v>73961.55</v>
      </c>
      <c r="N165" s="46">
        <v>89889.93</v>
      </c>
      <c r="O165" s="45">
        <v>42021.09</v>
      </c>
    </row>
    <row r="166" spans="1:15" s="41" customFormat="1" ht="15" customHeight="1">
      <c r="A166" s="7" t="s">
        <v>355</v>
      </c>
      <c r="B166" s="11" t="s">
        <v>356</v>
      </c>
      <c r="C166" s="45">
        <f t="shared" si="34"/>
        <v>3067609.9699999997</v>
      </c>
      <c r="D166" s="45">
        <v>141571.54999999999</v>
      </c>
      <c r="E166" s="45">
        <v>126975.05</v>
      </c>
      <c r="F166" s="45">
        <v>242366.6</v>
      </c>
      <c r="G166" s="45">
        <v>208544.26</v>
      </c>
      <c r="H166" s="45">
        <v>251136.84</v>
      </c>
      <c r="I166" s="45">
        <v>733348.36</v>
      </c>
      <c r="J166" s="45">
        <v>118145.66</v>
      </c>
      <c r="K166" s="45">
        <v>180844.2</v>
      </c>
      <c r="L166" s="45">
        <v>158545.32999999999</v>
      </c>
      <c r="M166" s="45">
        <v>261765.98</v>
      </c>
      <c r="N166" s="46">
        <v>511796.02</v>
      </c>
      <c r="O166" s="45">
        <v>132570.12</v>
      </c>
    </row>
    <row r="167" spans="1:15" s="41" customFormat="1" ht="15" customHeight="1">
      <c r="A167" s="7" t="s">
        <v>357</v>
      </c>
      <c r="B167" s="11" t="s">
        <v>358</v>
      </c>
      <c r="C167" s="45">
        <f t="shared" si="34"/>
        <v>1788288.4000000001</v>
      </c>
      <c r="D167" s="45">
        <v>62235.44</v>
      </c>
      <c r="E167" s="45">
        <v>33635.089999999997</v>
      </c>
      <c r="F167" s="45">
        <v>102493.52</v>
      </c>
      <c r="G167" s="45">
        <v>69202.98</v>
      </c>
      <c r="H167" s="45">
        <v>65627.259999999995</v>
      </c>
      <c r="I167" s="45">
        <v>211390.58</v>
      </c>
      <c r="J167" s="45">
        <v>46940.39</v>
      </c>
      <c r="K167" s="45">
        <v>78633.06</v>
      </c>
      <c r="L167" s="45">
        <v>100727.57</v>
      </c>
      <c r="M167" s="45">
        <v>167795.69</v>
      </c>
      <c r="N167" s="46">
        <v>796246.51</v>
      </c>
      <c r="O167" s="45">
        <v>53360.31</v>
      </c>
    </row>
    <row r="168" spans="1:15" s="41" customFormat="1" ht="15" customHeight="1">
      <c r="A168" s="7" t="s">
        <v>359</v>
      </c>
      <c r="B168" s="11" t="s">
        <v>360</v>
      </c>
      <c r="C168" s="45">
        <f t="shared" si="34"/>
        <v>1</v>
      </c>
      <c r="D168" s="45">
        <v>1</v>
      </c>
      <c r="E168" s="45">
        <v>0</v>
      </c>
      <c r="F168" s="45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6">
        <v>0</v>
      </c>
      <c r="O168" s="45">
        <v>0</v>
      </c>
    </row>
    <row r="169" spans="1:15" s="41" customFormat="1" ht="15" customHeight="1">
      <c r="A169" s="7" t="s">
        <v>361</v>
      </c>
      <c r="B169" s="11" t="s">
        <v>362</v>
      </c>
      <c r="C169" s="45">
        <f t="shared" si="34"/>
        <v>196602.71</v>
      </c>
      <c r="D169" s="45">
        <v>2322.37</v>
      </c>
      <c r="E169" s="45">
        <v>84.92</v>
      </c>
      <c r="F169" s="45">
        <v>45973.81</v>
      </c>
      <c r="G169" s="45">
        <v>2134.58</v>
      </c>
      <c r="H169" s="45">
        <v>20199.830000000002</v>
      </c>
      <c r="I169" s="45">
        <v>725.48</v>
      </c>
      <c r="J169" s="45">
        <v>2227.56</v>
      </c>
      <c r="K169" s="45">
        <v>103231.89</v>
      </c>
      <c r="L169" s="45">
        <v>637.46</v>
      </c>
      <c r="M169" s="45">
        <v>1670.96</v>
      </c>
      <c r="N169" s="46">
        <v>16029.54</v>
      </c>
      <c r="O169" s="45">
        <v>1364.31</v>
      </c>
    </row>
    <row r="170" spans="1:15" s="41" customFormat="1" ht="15" customHeight="1">
      <c r="A170" s="7" t="s">
        <v>363</v>
      </c>
      <c r="B170" s="11" t="s">
        <v>364</v>
      </c>
      <c r="C170" s="45">
        <f t="shared" si="34"/>
        <v>1724145.41</v>
      </c>
      <c r="D170" s="45">
        <v>98697.37</v>
      </c>
      <c r="E170" s="45">
        <v>84090.37</v>
      </c>
      <c r="F170" s="45">
        <v>98633.34</v>
      </c>
      <c r="G170" s="45">
        <v>76917.149999999994</v>
      </c>
      <c r="H170" s="45">
        <v>84023.06</v>
      </c>
      <c r="I170" s="45">
        <v>366411.2</v>
      </c>
      <c r="J170" s="45">
        <v>73692.22</v>
      </c>
      <c r="K170" s="45">
        <v>119956.79</v>
      </c>
      <c r="L170" s="45">
        <v>203054.19</v>
      </c>
      <c r="M170" s="45">
        <v>176758.19</v>
      </c>
      <c r="N170" s="46">
        <v>220901.42</v>
      </c>
      <c r="O170" s="45">
        <v>121010.11</v>
      </c>
    </row>
    <row r="171" spans="1:15" s="41" customFormat="1" ht="15" customHeight="1">
      <c r="A171" s="7" t="s">
        <v>365</v>
      </c>
      <c r="B171" s="11" t="s">
        <v>366</v>
      </c>
      <c r="C171" s="45">
        <f t="shared" si="34"/>
        <v>1005051.71</v>
      </c>
      <c r="D171" s="45">
        <v>35952.980000000003</v>
      </c>
      <c r="E171" s="45">
        <v>105670.65</v>
      </c>
      <c r="F171" s="45">
        <v>70793.55</v>
      </c>
      <c r="G171" s="45">
        <v>98374.62</v>
      </c>
      <c r="H171" s="45">
        <v>205541.62</v>
      </c>
      <c r="I171" s="45">
        <v>44126.67</v>
      </c>
      <c r="J171" s="45">
        <v>76479.429999999993</v>
      </c>
      <c r="K171" s="45">
        <v>54786.62</v>
      </c>
      <c r="L171" s="45">
        <v>66631.490000000005</v>
      </c>
      <c r="M171" s="45">
        <v>69236.94</v>
      </c>
      <c r="N171" s="46">
        <v>127268.94</v>
      </c>
      <c r="O171" s="45">
        <v>50188.2</v>
      </c>
    </row>
    <row r="172" spans="1:15" s="41" customFormat="1" ht="15" customHeight="1">
      <c r="A172" s="7" t="s">
        <v>367</v>
      </c>
      <c r="B172" s="11" t="s">
        <v>368</v>
      </c>
      <c r="C172" s="45">
        <f t="shared" si="34"/>
        <v>653715.42000000004</v>
      </c>
      <c r="D172" s="45">
        <v>8977.8799999999992</v>
      </c>
      <c r="E172" s="45">
        <v>3660.18</v>
      </c>
      <c r="F172" s="45">
        <v>9898.42</v>
      </c>
      <c r="G172" s="45">
        <v>0</v>
      </c>
      <c r="H172" s="45">
        <v>7850.61</v>
      </c>
      <c r="I172" s="45">
        <v>6806.57</v>
      </c>
      <c r="J172" s="45">
        <v>6870.75</v>
      </c>
      <c r="K172" s="45">
        <v>5718.22</v>
      </c>
      <c r="L172" s="45">
        <v>979.61</v>
      </c>
      <c r="M172" s="45">
        <v>210250.27</v>
      </c>
      <c r="N172" s="46">
        <v>380221.9</v>
      </c>
      <c r="O172" s="45">
        <v>12481.01</v>
      </c>
    </row>
    <row r="173" spans="1:15" s="41" customFormat="1" ht="15" customHeight="1">
      <c r="A173" s="7" t="s">
        <v>369</v>
      </c>
      <c r="B173" s="11" t="s">
        <v>370</v>
      </c>
      <c r="C173" s="45">
        <f t="shared" si="34"/>
        <v>483256.86000000004</v>
      </c>
      <c r="D173" s="45">
        <v>57563.62</v>
      </c>
      <c r="E173" s="45">
        <v>36579.74</v>
      </c>
      <c r="F173" s="45">
        <v>58529.93</v>
      </c>
      <c r="G173" s="45">
        <v>37977.82</v>
      </c>
      <c r="H173" s="45">
        <v>43463.02</v>
      </c>
      <c r="I173" s="45">
        <v>41020.21</v>
      </c>
      <c r="J173" s="45">
        <v>24900.01</v>
      </c>
      <c r="K173" s="45">
        <v>39542.449999999997</v>
      </c>
      <c r="L173" s="45">
        <v>23858.68</v>
      </c>
      <c r="M173" s="45">
        <v>47216.88</v>
      </c>
      <c r="N173" s="46">
        <v>17972.060000000001</v>
      </c>
      <c r="O173" s="45">
        <v>54632.44</v>
      </c>
    </row>
    <row r="174" spans="1:15" s="41" customFormat="1" ht="15" customHeight="1">
      <c r="A174" s="7" t="s">
        <v>371</v>
      </c>
      <c r="B174" s="11" t="s">
        <v>372</v>
      </c>
      <c r="C174" s="45">
        <f t="shared" si="34"/>
        <v>1497.5100000000002</v>
      </c>
      <c r="D174" s="45">
        <v>454.63</v>
      </c>
      <c r="E174" s="45">
        <v>19.97</v>
      </c>
      <c r="F174" s="45">
        <v>25.68</v>
      </c>
      <c r="G174" s="45">
        <v>0</v>
      </c>
      <c r="H174" s="45">
        <v>0</v>
      </c>
      <c r="I174" s="45">
        <v>0</v>
      </c>
      <c r="J174" s="45">
        <v>323.93</v>
      </c>
      <c r="K174" s="45">
        <v>5.65</v>
      </c>
      <c r="L174" s="45">
        <v>2.83</v>
      </c>
      <c r="M174" s="45">
        <v>656.34</v>
      </c>
      <c r="N174" s="46">
        <v>2.83</v>
      </c>
      <c r="O174" s="45">
        <v>5.65</v>
      </c>
    </row>
    <row r="175" spans="1:15" s="41" customFormat="1" ht="15" customHeight="1">
      <c r="A175" s="7" t="s">
        <v>373</v>
      </c>
      <c r="B175" s="11" t="s">
        <v>374</v>
      </c>
      <c r="C175" s="45">
        <f t="shared" si="34"/>
        <v>1</v>
      </c>
      <c r="D175" s="45">
        <v>1</v>
      </c>
      <c r="E175" s="45">
        <v>0</v>
      </c>
      <c r="F175" s="45">
        <v>0</v>
      </c>
      <c r="G175" s="45">
        <v>0</v>
      </c>
      <c r="H175" s="45">
        <v>0</v>
      </c>
      <c r="I175" s="45">
        <v>0</v>
      </c>
      <c r="J175" s="45">
        <v>0</v>
      </c>
      <c r="K175" s="45">
        <v>0</v>
      </c>
      <c r="L175" s="45">
        <v>0</v>
      </c>
      <c r="M175" s="45">
        <v>0</v>
      </c>
      <c r="N175" s="46">
        <v>0</v>
      </c>
      <c r="O175" s="45">
        <v>0</v>
      </c>
    </row>
    <row r="176" spans="1:15" s="41" customFormat="1" ht="15" customHeight="1">
      <c r="A176" s="7" t="s">
        <v>375</v>
      </c>
      <c r="B176" s="11" t="s">
        <v>376</v>
      </c>
      <c r="C176" s="45">
        <f t="shared" si="34"/>
        <v>19760.96</v>
      </c>
      <c r="D176" s="45">
        <v>19760.96</v>
      </c>
      <c r="E176" s="45">
        <v>0</v>
      </c>
      <c r="F176" s="45">
        <v>0</v>
      </c>
      <c r="G176" s="45">
        <v>0</v>
      </c>
      <c r="H176" s="45">
        <v>0</v>
      </c>
      <c r="I176" s="45">
        <v>0</v>
      </c>
      <c r="J176" s="45">
        <v>0</v>
      </c>
      <c r="K176" s="45">
        <v>0</v>
      </c>
      <c r="L176" s="45">
        <v>0</v>
      </c>
      <c r="M176" s="45">
        <v>0</v>
      </c>
      <c r="N176" s="46">
        <v>0</v>
      </c>
      <c r="O176" s="45">
        <v>0</v>
      </c>
    </row>
    <row r="177" spans="1:15" s="41" customFormat="1" ht="25.5" customHeight="1">
      <c r="A177" s="7" t="s">
        <v>377</v>
      </c>
      <c r="B177" s="11" t="s">
        <v>378</v>
      </c>
      <c r="C177" s="45">
        <f t="shared" si="34"/>
        <v>14188.35</v>
      </c>
      <c r="D177" s="45">
        <v>0</v>
      </c>
      <c r="E177" s="45">
        <v>0</v>
      </c>
      <c r="F177" s="45">
        <v>0</v>
      </c>
      <c r="G177" s="45">
        <v>14188.35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6">
        <v>0</v>
      </c>
      <c r="O177" s="45">
        <v>0</v>
      </c>
    </row>
    <row r="178" spans="1:15" s="41" customFormat="1" ht="15" customHeight="1">
      <c r="A178" s="7" t="s">
        <v>379</v>
      </c>
      <c r="B178" s="11" t="s">
        <v>380</v>
      </c>
      <c r="C178" s="45">
        <f t="shared" si="34"/>
        <v>1</v>
      </c>
      <c r="D178" s="45">
        <v>1</v>
      </c>
      <c r="E178" s="45">
        <v>0</v>
      </c>
      <c r="F178" s="45">
        <v>0</v>
      </c>
      <c r="G178" s="45">
        <v>0</v>
      </c>
      <c r="H178" s="45">
        <v>0</v>
      </c>
      <c r="I178" s="45">
        <v>0</v>
      </c>
      <c r="J178" s="45">
        <v>0</v>
      </c>
      <c r="K178" s="45">
        <v>0</v>
      </c>
      <c r="L178" s="45">
        <v>0</v>
      </c>
      <c r="M178" s="45">
        <v>0</v>
      </c>
      <c r="N178" s="46">
        <v>0</v>
      </c>
      <c r="O178" s="45">
        <v>0</v>
      </c>
    </row>
    <row r="179" spans="1:15" s="41" customFormat="1" ht="15" customHeight="1">
      <c r="A179" s="7" t="s">
        <v>381</v>
      </c>
      <c r="B179" s="11" t="s">
        <v>382</v>
      </c>
      <c r="C179" s="45">
        <f t="shared" si="34"/>
        <v>1</v>
      </c>
      <c r="D179" s="45">
        <v>1</v>
      </c>
      <c r="E179" s="45">
        <v>0</v>
      </c>
      <c r="F179" s="45">
        <v>0</v>
      </c>
      <c r="G179" s="45">
        <v>0</v>
      </c>
      <c r="H179" s="45">
        <v>0</v>
      </c>
      <c r="I179" s="45">
        <v>0</v>
      </c>
      <c r="J179" s="45">
        <v>0</v>
      </c>
      <c r="K179" s="45">
        <v>0</v>
      </c>
      <c r="L179" s="45">
        <v>0</v>
      </c>
      <c r="M179" s="45">
        <v>0</v>
      </c>
      <c r="N179" s="46">
        <v>0</v>
      </c>
      <c r="O179" s="45">
        <v>0</v>
      </c>
    </row>
    <row r="180" spans="1:15" s="41" customFormat="1" ht="15" customHeight="1">
      <c r="A180" s="7" t="s">
        <v>383</v>
      </c>
      <c r="B180" s="11" t="s">
        <v>384</v>
      </c>
      <c r="C180" s="45">
        <f t="shared" si="34"/>
        <v>280502.77</v>
      </c>
      <c r="D180" s="45">
        <v>0</v>
      </c>
      <c r="E180" s="45">
        <v>0</v>
      </c>
      <c r="F180" s="45">
        <v>0</v>
      </c>
      <c r="G180" s="45">
        <v>0</v>
      </c>
      <c r="H180" s="45">
        <v>0</v>
      </c>
      <c r="I180" s="45">
        <v>280410.52</v>
      </c>
      <c r="J180" s="45">
        <v>0</v>
      </c>
      <c r="K180" s="45">
        <v>0</v>
      </c>
      <c r="L180" s="45">
        <v>0</v>
      </c>
      <c r="M180" s="45">
        <v>0</v>
      </c>
      <c r="N180" s="46">
        <v>92.25</v>
      </c>
      <c r="O180" s="45">
        <v>0</v>
      </c>
    </row>
    <row r="181" spans="1:15" s="41" customFormat="1" ht="15" customHeight="1">
      <c r="A181" s="7" t="s">
        <v>385</v>
      </c>
      <c r="B181" s="11" t="s">
        <v>386</v>
      </c>
      <c r="C181" s="45">
        <f t="shared" si="34"/>
        <v>1</v>
      </c>
      <c r="D181" s="45">
        <v>1</v>
      </c>
      <c r="E181" s="45">
        <v>0</v>
      </c>
      <c r="F181" s="45">
        <v>0</v>
      </c>
      <c r="G181" s="45">
        <v>0</v>
      </c>
      <c r="H181" s="45">
        <v>0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6">
        <v>0</v>
      </c>
      <c r="O181" s="45">
        <v>0</v>
      </c>
    </row>
    <row r="182" spans="1:15" s="41" customFormat="1" ht="15" customHeight="1">
      <c r="A182" s="7" t="s">
        <v>387</v>
      </c>
      <c r="B182" s="11" t="s">
        <v>388</v>
      </c>
      <c r="C182" s="45">
        <f t="shared" si="34"/>
        <v>6899.1900000000014</v>
      </c>
      <c r="D182" s="45">
        <v>1226.74</v>
      </c>
      <c r="E182" s="45">
        <v>717.02</v>
      </c>
      <c r="F182" s="45">
        <v>923.91</v>
      </c>
      <c r="G182" s="45">
        <v>0</v>
      </c>
      <c r="H182" s="45">
        <v>664.77</v>
      </c>
      <c r="I182" s="45">
        <v>797.49</v>
      </c>
      <c r="J182" s="45">
        <v>1060.3</v>
      </c>
      <c r="K182" s="45">
        <v>478.04</v>
      </c>
      <c r="L182" s="45">
        <v>282.60000000000002</v>
      </c>
      <c r="M182" s="45">
        <v>292.60000000000002</v>
      </c>
      <c r="N182" s="46">
        <v>293</v>
      </c>
      <c r="O182" s="45">
        <v>162.72</v>
      </c>
    </row>
    <row r="183" spans="1:15" s="41" customFormat="1" ht="15" customHeight="1">
      <c r="A183" s="7" t="s">
        <v>389</v>
      </c>
      <c r="B183" s="11" t="s">
        <v>390</v>
      </c>
      <c r="C183" s="45">
        <f t="shared" si="34"/>
        <v>45593.14</v>
      </c>
      <c r="D183" s="45">
        <v>0</v>
      </c>
      <c r="E183" s="45">
        <v>0</v>
      </c>
      <c r="F183" s="45">
        <v>0</v>
      </c>
      <c r="G183" s="45">
        <v>0</v>
      </c>
      <c r="H183" s="45">
        <v>0</v>
      </c>
      <c r="I183" s="45">
        <v>0</v>
      </c>
      <c r="J183" s="45">
        <v>0</v>
      </c>
      <c r="K183" s="45">
        <v>0</v>
      </c>
      <c r="L183" s="45">
        <v>0</v>
      </c>
      <c r="M183" s="45">
        <v>45593.14</v>
      </c>
      <c r="N183" s="46">
        <v>0</v>
      </c>
      <c r="O183" s="45">
        <v>0</v>
      </c>
    </row>
    <row r="184" spans="1:15" s="41" customFormat="1" ht="15" customHeight="1">
      <c r="A184" s="28" t="s">
        <v>391</v>
      </c>
      <c r="B184" s="29" t="s">
        <v>17</v>
      </c>
      <c r="C184" s="37">
        <f t="shared" ref="C184:O184" si="35">SUM(C185:C186)</f>
        <v>2537685.64</v>
      </c>
      <c r="D184" s="37">
        <f t="shared" si="35"/>
        <v>116526.48999999999</v>
      </c>
      <c r="E184" s="37">
        <f t="shared" si="35"/>
        <v>80263.42</v>
      </c>
      <c r="F184" s="37">
        <f t="shared" si="35"/>
        <v>190182.47</v>
      </c>
      <c r="G184" s="37">
        <f t="shared" si="35"/>
        <v>133347.74</v>
      </c>
      <c r="H184" s="37">
        <f t="shared" si="35"/>
        <v>109046.84</v>
      </c>
      <c r="I184" s="37">
        <f>SUM(I185:I186)</f>
        <v>639141.43000000005</v>
      </c>
      <c r="J184" s="37">
        <f t="shared" si="35"/>
        <v>97167.829999999987</v>
      </c>
      <c r="K184" s="37">
        <f t="shared" si="35"/>
        <v>119452.32</v>
      </c>
      <c r="L184" s="37">
        <f t="shared" si="35"/>
        <v>166752.00999999998</v>
      </c>
      <c r="M184" s="37">
        <f t="shared" si="35"/>
        <v>246822.35</v>
      </c>
      <c r="N184" s="37">
        <f t="shared" si="35"/>
        <v>533429.13</v>
      </c>
      <c r="O184" s="37">
        <f t="shared" si="35"/>
        <v>105553.61</v>
      </c>
    </row>
    <row r="185" spans="1:15" s="41" customFormat="1" ht="15" customHeight="1">
      <c r="A185" s="7" t="s">
        <v>392</v>
      </c>
      <c r="B185" s="8" t="s">
        <v>17</v>
      </c>
      <c r="C185" s="45">
        <f>SUM(D185:O185)</f>
        <v>2202545.8400000003</v>
      </c>
      <c r="D185" s="45">
        <v>98264.98</v>
      </c>
      <c r="E185" s="45">
        <v>66140.83</v>
      </c>
      <c r="F185" s="45">
        <v>117687.99</v>
      </c>
      <c r="G185" s="45">
        <v>106948.32</v>
      </c>
      <c r="H185" s="45">
        <v>85717.88</v>
      </c>
      <c r="I185" s="45">
        <v>607370.16</v>
      </c>
      <c r="J185" s="45">
        <v>77391.259999999995</v>
      </c>
      <c r="K185" s="45">
        <v>91028.22</v>
      </c>
      <c r="L185" s="45">
        <v>136247.32999999999</v>
      </c>
      <c r="M185" s="45">
        <v>210677.78</v>
      </c>
      <c r="N185" s="46">
        <v>520342.96</v>
      </c>
      <c r="O185" s="45">
        <v>84728.13</v>
      </c>
    </row>
    <row r="186" spans="1:15" s="41" customFormat="1" ht="15" customHeight="1">
      <c r="A186" s="7" t="s">
        <v>393</v>
      </c>
      <c r="B186" s="8" t="s">
        <v>394</v>
      </c>
      <c r="C186" s="45">
        <f>SUM(D186:O186)</f>
        <v>335139.8</v>
      </c>
      <c r="D186" s="45">
        <v>18261.509999999998</v>
      </c>
      <c r="E186" s="45">
        <v>14122.59</v>
      </c>
      <c r="F186" s="45">
        <v>72494.48</v>
      </c>
      <c r="G186" s="45">
        <v>26399.42</v>
      </c>
      <c r="H186" s="45">
        <v>23328.959999999999</v>
      </c>
      <c r="I186" s="45">
        <v>31771.27</v>
      </c>
      <c r="J186" s="45">
        <v>19776.57</v>
      </c>
      <c r="K186" s="45">
        <v>28424.1</v>
      </c>
      <c r="L186" s="45">
        <v>30504.68</v>
      </c>
      <c r="M186" s="45">
        <v>36144.57</v>
      </c>
      <c r="N186" s="46">
        <v>13086.17</v>
      </c>
      <c r="O186" s="45">
        <v>20825.48</v>
      </c>
    </row>
    <row r="187" spans="1:15" s="41" customFormat="1" ht="15" customHeight="1">
      <c r="A187" s="28" t="s">
        <v>395</v>
      </c>
      <c r="B187" s="29" t="s">
        <v>18</v>
      </c>
      <c r="C187" s="37">
        <f t="shared" ref="C187:O187" si="36">SUM(C188:C189)</f>
        <v>6426471.7299999986</v>
      </c>
      <c r="D187" s="37">
        <f t="shared" si="36"/>
        <v>161606.69</v>
      </c>
      <c r="E187" s="37">
        <f t="shared" si="36"/>
        <v>774025.91999999993</v>
      </c>
      <c r="F187" s="37">
        <f t="shared" si="36"/>
        <v>659135.98</v>
      </c>
      <c r="G187" s="37">
        <f t="shared" si="36"/>
        <v>625244.16000000003</v>
      </c>
      <c r="H187" s="37">
        <f t="shared" si="36"/>
        <v>631194.16</v>
      </c>
      <c r="I187" s="37">
        <f t="shared" si="36"/>
        <v>701849</v>
      </c>
      <c r="J187" s="37">
        <f t="shared" si="36"/>
        <v>510595.3</v>
      </c>
      <c r="K187" s="37">
        <f t="shared" si="36"/>
        <v>198914.78999999998</v>
      </c>
      <c r="L187" s="37">
        <f t="shared" si="36"/>
        <v>418229.68</v>
      </c>
      <c r="M187" s="37">
        <f t="shared" si="36"/>
        <v>672427.27</v>
      </c>
      <c r="N187" s="37">
        <f t="shared" si="36"/>
        <v>900873.45</v>
      </c>
      <c r="O187" s="37">
        <f t="shared" si="36"/>
        <v>172375.33000000002</v>
      </c>
    </row>
    <row r="188" spans="1:15" s="41" customFormat="1" ht="15" customHeight="1">
      <c r="A188" s="7" t="s">
        <v>396</v>
      </c>
      <c r="B188" s="8" t="s">
        <v>397</v>
      </c>
      <c r="C188" s="45">
        <f>SUM(D188:O188)</f>
        <v>49838.66</v>
      </c>
      <c r="D188" s="45">
        <v>0</v>
      </c>
      <c r="E188" s="45">
        <v>8090.94</v>
      </c>
      <c r="F188" s="45">
        <v>969.52</v>
      </c>
      <c r="G188" s="45">
        <v>10495.65</v>
      </c>
      <c r="H188" s="45">
        <v>0</v>
      </c>
      <c r="I188" s="45">
        <v>3354.29</v>
      </c>
      <c r="J188" s="45">
        <v>289.08</v>
      </c>
      <c r="K188" s="45">
        <v>3959.49</v>
      </c>
      <c r="L188" s="45">
        <v>1607.5</v>
      </c>
      <c r="M188" s="45">
        <v>1237.4000000000001</v>
      </c>
      <c r="N188" s="46">
        <v>17699.099999999999</v>
      </c>
      <c r="O188" s="45">
        <v>2135.69</v>
      </c>
    </row>
    <row r="189" spans="1:15" s="41" customFormat="1" ht="15" customHeight="1">
      <c r="A189" s="7" t="s">
        <v>398</v>
      </c>
      <c r="B189" s="8" t="s">
        <v>399</v>
      </c>
      <c r="C189" s="45">
        <f>SUM(D189:O189)</f>
        <v>6376633.0699999984</v>
      </c>
      <c r="D189" s="45">
        <v>161606.69</v>
      </c>
      <c r="E189" s="45">
        <v>765934.98</v>
      </c>
      <c r="F189" s="45">
        <v>658166.46</v>
      </c>
      <c r="G189" s="45">
        <v>614748.51</v>
      </c>
      <c r="H189" s="45">
        <v>631194.16</v>
      </c>
      <c r="I189" s="45">
        <v>698494.71</v>
      </c>
      <c r="J189" s="45">
        <v>510306.22</v>
      </c>
      <c r="K189" s="45">
        <v>194955.3</v>
      </c>
      <c r="L189" s="45">
        <v>416622.18</v>
      </c>
      <c r="M189" s="45">
        <v>671189.87</v>
      </c>
      <c r="N189" s="46">
        <v>883174.35</v>
      </c>
      <c r="O189" s="45">
        <v>170239.64</v>
      </c>
    </row>
    <row r="190" spans="1:15" s="41" customFormat="1" ht="27.75" customHeight="1">
      <c r="A190" s="28" t="s">
        <v>400</v>
      </c>
      <c r="B190" s="29" t="s">
        <v>19</v>
      </c>
      <c r="C190" s="37">
        <f t="shared" ref="C190:O190" si="37">SUM(C191:C194)</f>
        <v>30065781.639999997</v>
      </c>
      <c r="D190" s="37">
        <f t="shared" si="37"/>
        <v>1750641.3699999999</v>
      </c>
      <c r="E190" s="37">
        <f t="shared" si="37"/>
        <v>4539400.0500000007</v>
      </c>
      <c r="F190" s="37">
        <f t="shared" si="37"/>
        <v>5037149.0999999996</v>
      </c>
      <c r="G190" s="37">
        <f t="shared" si="37"/>
        <v>9899913.4199999981</v>
      </c>
      <c r="H190" s="37">
        <f t="shared" si="37"/>
        <v>2007799.5100000002</v>
      </c>
      <c r="I190" s="37">
        <f t="shared" si="37"/>
        <v>1006769.9199999999</v>
      </c>
      <c r="J190" s="37">
        <f t="shared" si="37"/>
        <v>855818.27999999991</v>
      </c>
      <c r="K190" s="37">
        <f t="shared" si="37"/>
        <v>920498.04</v>
      </c>
      <c r="L190" s="37">
        <f t="shared" si="37"/>
        <v>1333456.8999999999</v>
      </c>
      <c r="M190" s="37">
        <f t="shared" si="37"/>
        <v>915323.49</v>
      </c>
      <c r="N190" s="37">
        <f t="shared" si="37"/>
        <v>1072181.9300000002</v>
      </c>
      <c r="O190" s="37">
        <f t="shared" si="37"/>
        <v>726829.63</v>
      </c>
    </row>
    <row r="191" spans="1:15" s="41" customFormat="1" ht="15" customHeight="1">
      <c r="A191" s="7" t="s">
        <v>401</v>
      </c>
      <c r="B191" s="8" t="s">
        <v>402</v>
      </c>
      <c r="C191" s="45">
        <f>SUM(D191:O191)</f>
        <v>15671251.379999997</v>
      </c>
      <c r="D191" s="45">
        <v>832328.62</v>
      </c>
      <c r="E191" s="45">
        <v>616410.38</v>
      </c>
      <c r="F191" s="45">
        <v>1553118.79</v>
      </c>
      <c r="G191" s="45">
        <v>8304887</v>
      </c>
      <c r="H191" s="45">
        <v>1246507.17</v>
      </c>
      <c r="I191" s="45">
        <v>401244.8</v>
      </c>
      <c r="J191" s="45">
        <v>434402.5</v>
      </c>
      <c r="K191" s="45">
        <v>435032.87</v>
      </c>
      <c r="L191" s="45">
        <v>586909.19999999995</v>
      </c>
      <c r="M191" s="45">
        <v>408645.54</v>
      </c>
      <c r="N191" s="46">
        <v>435103.16</v>
      </c>
      <c r="O191" s="45">
        <v>416661.35</v>
      </c>
    </row>
    <row r="192" spans="1:15" s="41" customFormat="1" ht="15" customHeight="1">
      <c r="A192" s="7" t="s">
        <v>403</v>
      </c>
      <c r="B192" s="8" t="s">
        <v>404</v>
      </c>
      <c r="C192" s="45">
        <f>SUM(D192:O192)</f>
        <v>853343.63</v>
      </c>
      <c r="D192" s="45">
        <v>24651.23</v>
      </c>
      <c r="E192" s="45">
        <v>49302.47</v>
      </c>
      <c r="F192" s="45">
        <v>115039.1</v>
      </c>
      <c r="G192" s="45">
        <v>90387.87</v>
      </c>
      <c r="H192" s="45">
        <v>90387.87</v>
      </c>
      <c r="I192" s="45">
        <v>65736.63</v>
      </c>
      <c r="J192" s="45">
        <v>49302.47</v>
      </c>
      <c r="K192" s="45">
        <v>57519.55</v>
      </c>
      <c r="L192" s="45">
        <v>105589.47</v>
      </c>
      <c r="M192" s="45">
        <v>41085.39</v>
      </c>
      <c r="N192" s="46">
        <v>90387.87</v>
      </c>
      <c r="O192" s="45">
        <v>73953.710000000006</v>
      </c>
    </row>
    <row r="193" spans="1:15" s="41" customFormat="1" ht="15" customHeight="1">
      <c r="A193" s="7" t="s">
        <v>405</v>
      </c>
      <c r="B193" s="8" t="s">
        <v>406</v>
      </c>
      <c r="C193" s="45">
        <f>SUM(D193:O193)</f>
        <v>5862917.3299999991</v>
      </c>
      <c r="D193" s="45">
        <v>661422.81999999995</v>
      </c>
      <c r="E193" s="45">
        <v>1105937.6000000001</v>
      </c>
      <c r="F193" s="45">
        <v>768297.21</v>
      </c>
      <c r="G193" s="45">
        <v>594589.44999999995</v>
      </c>
      <c r="H193" s="45">
        <v>379164.07</v>
      </c>
      <c r="I193" s="45">
        <v>345095.99</v>
      </c>
      <c r="J193" s="45">
        <v>236014.71</v>
      </c>
      <c r="K193" s="45">
        <v>344560.62</v>
      </c>
      <c r="L193" s="45">
        <v>497326.93</v>
      </c>
      <c r="M193" s="45">
        <v>366117.06</v>
      </c>
      <c r="N193" s="46">
        <v>400244.4</v>
      </c>
      <c r="O193" s="45">
        <v>164146.47</v>
      </c>
    </row>
    <row r="194" spans="1:15" s="41" customFormat="1" ht="15" customHeight="1">
      <c r="A194" s="7" t="s">
        <v>407</v>
      </c>
      <c r="B194" s="8" t="s">
        <v>408</v>
      </c>
      <c r="C194" s="45">
        <f>SUM(D194:O194)</f>
        <v>7678269.2999999998</v>
      </c>
      <c r="D194" s="45">
        <v>232238.7</v>
      </c>
      <c r="E194" s="45">
        <v>2767749.6</v>
      </c>
      <c r="F194" s="45">
        <v>2600694</v>
      </c>
      <c r="G194" s="45">
        <v>910049.1</v>
      </c>
      <c r="H194" s="45">
        <v>291740.40000000002</v>
      </c>
      <c r="I194" s="45">
        <v>194692.5</v>
      </c>
      <c r="J194" s="45">
        <v>136098.6</v>
      </c>
      <c r="K194" s="45">
        <v>83385</v>
      </c>
      <c r="L194" s="45">
        <v>143631.29999999999</v>
      </c>
      <c r="M194" s="45">
        <v>99475.5</v>
      </c>
      <c r="N194" s="46">
        <v>146446.5</v>
      </c>
      <c r="O194" s="45">
        <v>72068.100000000006</v>
      </c>
    </row>
    <row r="195" spans="1:15" s="41" customFormat="1" ht="15" customHeight="1">
      <c r="A195" s="28" t="s">
        <v>409</v>
      </c>
      <c r="B195" s="29" t="s">
        <v>20</v>
      </c>
      <c r="C195" s="37">
        <f t="shared" ref="C195:O195" si="38">SUM(C196:C201)</f>
        <v>1461432.6900000002</v>
      </c>
      <c r="D195" s="37">
        <f t="shared" si="38"/>
        <v>114957.75</v>
      </c>
      <c r="E195" s="37">
        <f>SUM(E196:E201)</f>
        <v>156624.28999999998</v>
      </c>
      <c r="F195" s="37">
        <f t="shared" si="38"/>
        <v>200399.75</v>
      </c>
      <c r="G195" s="37">
        <f t="shared" si="38"/>
        <v>66366.600000000006</v>
      </c>
      <c r="H195" s="37">
        <f t="shared" si="38"/>
        <v>74800.760000000009</v>
      </c>
      <c r="I195" s="37">
        <f t="shared" si="38"/>
        <v>133601</v>
      </c>
      <c r="J195" s="37">
        <f t="shared" si="38"/>
        <v>112289.26</v>
      </c>
      <c r="K195" s="37">
        <f t="shared" si="38"/>
        <v>132708.91</v>
      </c>
      <c r="L195" s="37">
        <f t="shared" si="38"/>
        <v>101403.06</v>
      </c>
      <c r="M195" s="37">
        <f t="shared" si="38"/>
        <v>129531.16</v>
      </c>
      <c r="N195" s="37">
        <f t="shared" si="38"/>
        <v>108944.93</v>
      </c>
      <c r="O195" s="37">
        <f t="shared" si="38"/>
        <v>129805.22</v>
      </c>
    </row>
    <row r="196" spans="1:15" s="41" customFormat="1" ht="15" customHeight="1">
      <c r="A196" s="7" t="s">
        <v>410</v>
      </c>
      <c r="B196" s="8" t="s">
        <v>411</v>
      </c>
      <c r="C196" s="45">
        <f t="shared" ref="C196:C201" si="39">SUM(D196:O196)</f>
        <v>320310.81</v>
      </c>
      <c r="D196" s="45">
        <v>18720.43</v>
      </c>
      <c r="E196" s="45">
        <v>8315.48</v>
      </c>
      <c r="F196" s="45">
        <v>78151.31</v>
      </c>
      <c r="G196" s="45">
        <v>13438.64</v>
      </c>
      <c r="H196" s="45">
        <v>8761.51</v>
      </c>
      <c r="I196" s="45">
        <v>40835.49</v>
      </c>
      <c r="J196" s="45">
        <v>16229.17</v>
      </c>
      <c r="K196" s="45">
        <v>27631.34</v>
      </c>
      <c r="L196" s="45">
        <v>13788.97</v>
      </c>
      <c r="M196" s="45">
        <v>20703.14</v>
      </c>
      <c r="N196" s="46">
        <v>22321.7</v>
      </c>
      <c r="O196" s="45">
        <v>51413.63</v>
      </c>
    </row>
    <row r="197" spans="1:15" s="41" customFormat="1" ht="15" customHeight="1">
      <c r="A197" s="7" t="s">
        <v>412</v>
      </c>
      <c r="B197" s="8" t="s">
        <v>413</v>
      </c>
      <c r="C197" s="45">
        <f t="shared" si="39"/>
        <v>1</v>
      </c>
      <c r="D197" s="45">
        <v>1</v>
      </c>
      <c r="E197" s="45">
        <v>0</v>
      </c>
      <c r="F197" s="45">
        <v>0</v>
      </c>
      <c r="G197" s="45">
        <v>0</v>
      </c>
      <c r="H197" s="45">
        <v>0</v>
      </c>
      <c r="I197" s="45">
        <v>0</v>
      </c>
      <c r="J197" s="45">
        <v>0</v>
      </c>
      <c r="K197" s="45">
        <v>0</v>
      </c>
      <c r="L197" s="45">
        <v>0</v>
      </c>
      <c r="M197" s="45">
        <v>0</v>
      </c>
      <c r="N197" s="46">
        <v>0</v>
      </c>
      <c r="O197" s="45">
        <v>0</v>
      </c>
    </row>
    <row r="198" spans="1:15" s="41" customFormat="1" ht="15" customHeight="1">
      <c r="A198" s="7" t="s">
        <v>414</v>
      </c>
      <c r="B198" s="8" t="s">
        <v>415</v>
      </c>
      <c r="C198" s="45">
        <f t="shared" si="39"/>
        <v>617527.08000000007</v>
      </c>
      <c r="D198" s="45">
        <v>33767.9</v>
      </c>
      <c r="E198" s="45">
        <v>76968.83</v>
      </c>
      <c r="F198" s="45">
        <v>70897.440000000002</v>
      </c>
      <c r="G198" s="45">
        <v>35179.129999999997</v>
      </c>
      <c r="H198" s="45">
        <v>45188.68</v>
      </c>
      <c r="I198" s="45">
        <v>59680.31</v>
      </c>
      <c r="J198" s="45">
        <v>64525.75</v>
      </c>
      <c r="K198" s="45">
        <v>57172.95</v>
      </c>
      <c r="L198" s="45">
        <v>35056.86</v>
      </c>
      <c r="M198" s="45">
        <v>49205.4</v>
      </c>
      <c r="N198" s="46">
        <v>36650.78</v>
      </c>
      <c r="O198" s="45">
        <v>53233.05</v>
      </c>
    </row>
    <row r="199" spans="1:15" s="41" customFormat="1" ht="15" customHeight="1">
      <c r="A199" s="7" t="s">
        <v>416</v>
      </c>
      <c r="B199" s="8" t="s">
        <v>417</v>
      </c>
      <c r="C199" s="45">
        <f t="shared" si="39"/>
        <v>1</v>
      </c>
      <c r="D199" s="45">
        <v>1</v>
      </c>
      <c r="E199" s="45">
        <v>0</v>
      </c>
      <c r="F199" s="45">
        <v>0</v>
      </c>
      <c r="G199" s="45">
        <v>0</v>
      </c>
      <c r="H199" s="45">
        <v>0</v>
      </c>
      <c r="I199" s="45">
        <v>0</v>
      </c>
      <c r="J199" s="45">
        <v>0</v>
      </c>
      <c r="K199" s="45">
        <v>0</v>
      </c>
      <c r="L199" s="45">
        <v>0</v>
      </c>
      <c r="M199" s="45">
        <v>0</v>
      </c>
      <c r="N199" s="46">
        <v>0</v>
      </c>
      <c r="O199" s="45">
        <v>0</v>
      </c>
    </row>
    <row r="200" spans="1:15" s="41" customFormat="1" ht="15" customHeight="1">
      <c r="A200" s="7" t="s">
        <v>418</v>
      </c>
      <c r="B200" s="8" t="s">
        <v>419</v>
      </c>
      <c r="C200" s="45">
        <f t="shared" si="39"/>
        <v>1</v>
      </c>
      <c r="D200" s="45">
        <v>1</v>
      </c>
      <c r="E200" s="45">
        <v>0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6">
        <v>0</v>
      </c>
      <c r="O200" s="45">
        <v>0</v>
      </c>
    </row>
    <row r="201" spans="1:15" s="41" customFormat="1" ht="27.75" customHeight="1">
      <c r="A201" s="7" t="s">
        <v>420</v>
      </c>
      <c r="B201" s="8" t="s">
        <v>421</v>
      </c>
      <c r="C201" s="45">
        <f t="shared" si="39"/>
        <v>523591.8</v>
      </c>
      <c r="D201" s="45">
        <v>62466.42</v>
      </c>
      <c r="E201" s="45">
        <v>71339.98</v>
      </c>
      <c r="F201" s="45">
        <v>51351</v>
      </c>
      <c r="G201" s="45">
        <v>17748.830000000002</v>
      </c>
      <c r="H201" s="45">
        <v>20850.57</v>
      </c>
      <c r="I201" s="45">
        <v>33085.199999999997</v>
      </c>
      <c r="J201" s="45">
        <v>31534.34</v>
      </c>
      <c r="K201" s="45">
        <v>47904.62</v>
      </c>
      <c r="L201" s="45">
        <v>52557.23</v>
      </c>
      <c r="M201" s="45">
        <v>59622.62</v>
      </c>
      <c r="N201" s="46">
        <v>49972.45</v>
      </c>
      <c r="O201" s="45">
        <v>25158.54</v>
      </c>
    </row>
    <row r="202" spans="1:15" s="41" customFormat="1" ht="15" customHeight="1">
      <c r="A202" s="28" t="s">
        <v>422</v>
      </c>
      <c r="B202" s="29" t="s">
        <v>21</v>
      </c>
      <c r="C202" s="37">
        <f t="shared" ref="C202:O202" si="40">SUM(C203:C208)</f>
        <v>139612.04999999999</v>
      </c>
      <c r="D202" s="37">
        <f t="shared" si="40"/>
        <v>8384.81</v>
      </c>
      <c r="E202" s="37">
        <f t="shared" si="40"/>
        <v>6750.45</v>
      </c>
      <c r="F202" s="37">
        <f t="shared" si="40"/>
        <v>8954.7800000000007</v>
      </c>
      <c r="G202" s="37">
        <f t="shared" si="40"/>
        <v>16452.59</v>
      </c>
      <c r="H202" s="37">
        <f t="shared" si="40"/>
        <v>16055.98</v>
      </c>
      <c r="I202" s="37">
        <f t="shared" si="40"/>
        <v>16826.080000000002</v>
      </c>
      <c r="J202" s="37">
        <f t="shared" si="40"/>
        <v>14779.65</v>
      </c>
      <c r="K202" s="37">
        <f t="shared" si="40"/>
        <v>8712.7900000000009</v>
      </c>
      <c r="L202" s="37">
        <f t="shared" si="40"/>
        <v>12718.59</v>
      </c>
      <c r="M202" s="37">
        <f t="shared" si="40"/>
        <v>10341.879999999999</v>
      </c>
      <c r="N202" s="37">
        <f t="shared" si="40"/>
        <v>11402.11</v>
      </c>
      <c r="O202" s="37">
        <f t="shared" si="40"/>
        <v>8232.34</v>
      </c>
    </row>
    <row r="203" spans="1:15" s="41" customFormat="1" ht="15" customHeight="1">
      <c r="A203" s="7" t="s">
        <v>423</v>
      </c>
      <c r="B203" s="8" t="s">
        <v>424</v>
      </c>
      <c r="C203" s="45">
        <f t="shared" ref="C203:C208" si="41">SUM(D203:O203)</f>
        <v>26.259999999999998</v>
      </c>
      <c r="D203" s="45">
        <v>0</v>
      </c>
      <c r="E203" s="45">
        <v>0</v>
      </c>
      <c r="F203" s="45">
        <v>0</v>
      </c>
      <c r="G203" s="45">
        <v>0</v>
      </c>
      <c r="H203" s="45">
        <v>21.7</v>
      </c>
      <c r="I203" s="45">
        <v>0</v>
      </c>
      <c r="J203" s="45">
        <v>4.5599999999999996</v>
      </c>
      <c r="K203" s="45">
        <v>0</v>
      </c>
      <c r="L203" s="45">
        <v>0</v>
      </c>
      <c r="M203" s="45">
        <v>0</v>
      </c>
      <c r="N203" s="46">
        <v>0</v>
      </c>
      <c r="O203" s="45">
        <v>0</v>
      </c>
    </row>
    <row r="204" spans="1:15" s="41" customFormat="1" ht="15" customHeight="1">
      <c r="A204" s="7" t="s">
        <v>425</v>
      </c>
      <c r="B204" s="8" t="s">
        <v>426</v>
      </c>
      <c r="C204" s="45">
        <f t="shared" si="41"/>
        <v>1916.42</v>
      </c>
      <c r="D204" s="45">
        <v>0</v>
      </c>
      <c r="E204" s="45">
        <v>339.04</v>
      </c>
      <c r="F204" s="45">
        <v>253.67</v>
      </c>
      <c r="G204" s="45">
        <v>197.77</v>
      </c>
      <c r="H204" s="45">
        <v>55.87</v>
      </c>
      <c r="I204" s="45">
        <v>0</v>
      </c>
      <c r="J204" s="45">
        <v>84.76</v>
      </c>
      <c r="K204" s="45">
        <v>0</v>
      </c>
      <c r="L204" s="45">
        <v>28.25</v>
      </c>
      <c r="M204" s="45">
        <v>75.38</v>
      </c>
      <c r="N204" s="46">
        <v>881.68</v>
      </c>
      <c r="O204" s="45">
        <v>0</v>
      </c>
    </row>
    <row r="205" spans="1:15" s="41" customFormat="1" ht="15" customHeight="1">
      <c r="A205" s="7" t="s">
        <v>427</v>
      </c>
      <c r="B205" s="8" t="s">
        <v>428</v>
      </c>
      <c r="C205" s="45">
        <f t="shared" si="41"/>
        <v>1</v>
      </c>
      <c r="D205" s="45">
        <v>1</v>
      </c>
      <c r="E205" s="45">
        <v>0</v>
      </c>
      <c r="F205" s="45">
        <v>0</v>
      </c>
      <c r="G205" s="45">
        <v>0</v>
      </c>
      <c r="H205" s="45">
        <v>0</v>
      </c>
      <c r="I205" s="45">
        <v>0</v>
      </c>
      <c r="J205" s="45">
        <v>0</v>
      </c>
      <c r="K205" s="45">
        <v>0</v>
      </c>
      <c r="L205" s="45">
        <v>0</v>
      </c>
      <c r="M205" s="45">
        <v>0</v>
      </c>
      <c r="N205" s="46">
        <v>0</v>
      </c>
      <c r="O205" s="45">
        <v>0</v>
      </c>
    </row>
    <row r="206" spans="1:15" s="41" customFormat="1" ht="15" customHeight="1">
      <c r="A206" s="7" t="s">
        <v>429</v>
      </c>
      <c r="B206" s="8" t="s">
        <v>430</v>
      </c>
      <c r="C206" s="45">
        <f t="shared" si="41"/>
        <v>1</v>
      </c>
      <c r="D206" s="45">
        <v>1</v>
      </c>
      <c r="E206" s="45">
        <v>0</v>
      </c>
      <c r="F206" s="45">
        <v>0</v>
      </c>
      <c r="G206" s="45">
        <v>0</v>
      </c>
      <c r="H206" s="45">
        <v>0</v>
      </c>
      <c r="I206" s="45">
        <v>0</v>
      </c>
      <c r="J206" s="45">
        <v>0</v>
      </c>
      <c r="K206" s="45">
        <v>0</v>
      </c>
      <c r="L206" s="45">
        <v>0</v>
      </c>
      <c r="M206" s="45">
        <v>0</v>
      </c>
      <c r="N206" s="46">
        <v>0</v>
      </c>
      <c r="O206" s="45">
        <v>0</v>
      </c>
    </row>
    <row r="207" spans="1:15" s="41" customFormat="1" ht="15" customHeight="1">
      <c r="A207" s="7" t="s">
        <v>431</v>
      </c>
      <c r="B207" s="8" t="s">
        <v>432</v>
      </c>
      <c r="C207" s="45">
        <f t="shared" si="41"/>
        <v>1</v>
      </c>
      <c r="D207" s="45">
        <v>1</v>
      </c>
      <c r="E207" s="45">
        <v>0</v>
      </c>
      <c r="F207" s="45">
        <v>0</v>
      </c>
      <c r="G207" s="45">
        <v>0</v>
      </c>
      <c r="H207" s="45">
        <v>0</v>
      </c>
      <c r="I207" s="45">
        <v>0</v>
      </c>
      <c r="J207" s="45">
        <v>0</v>
      </c>
      <c r="K207" s="45">
        <v>0</v>
      </c>
      <c r="L207" s="45">
        <v>0</v>
      </c>
      <c r="M207" s="45">
        <v>0</v>
      </c>
      <c r="N207" s="46">
        <v>0</v>
      </c>
      <c r="O207" s="45">
        <v>0</v>
      </c>
    </row>
    <row r="208" spans="1:15" s="41" customFormat="1" ht="15" customHeight="1">
      <c r="A208" s="7" t="s">
        <v>433</v>
      </c>
      <c r="B208" s="8" t="s">
        <v>434</v>
      </c>
      <c r="C208" s="45">
        <f t="shared" si="41"/>
        <v>137666.37</v>
      </c>
      <c r="D208" s="45">
        <v>8381.81</v>
      </c>
      <c r="E208" s="45">
        <v>6411.41</v>
      </c>
      <c r="F208" s="45">
        <v>8701.11</v>
      </c>
      <c r="G208" s="45">
        <v>16254.82</v>
      </c>
      <c r="H208" s="45">
        <v>15978.41</v>
      </c>
      <c r="I208" s="45">
        <v>16826.080000000002</v>
      </c>
      <c r="J208" s="45">
        <v>14690.33</v>
      </c>
      <c r="K208" s="45">
        <v>8712.7900000000009</v>
      </c>
      <c r="L208" s="45">
        <v>12690.34</v>
      </c>
      <c r="M208" s="45">
        <v>10266.5</v>
      </c>
      <c r="N208" s="46">
        <v>10520.43</v>
      </c>
      <c r="O208" s="45">
        <v>8232.34</v>
      </c>
    </row>
    <row r="209" spans="1:15" s="41" customFormat="1" ht="15" customHeight="1">
      <c r="A209" s="28" t="s">
        <v>435</v>
      </c>
      <c r="B209" s="29" t="s">
        <v>22</v>
      </c>
      <c r="C209" s="37">
        <f t="shared" ref="C209:O209" si="42">SUM(C210:C225)</f>
        <v>11217025.34</v>
      </c>
      <c r="D209" s="37">
        <f t="shared" si="42"/>
        <v>1274746.3900000001</v>
      </c>
      <c r="E209" s="37">
        <f t="shared" si="42"/>
        <v>1739717.46</v>
      </c>
      <c r="F209" s="37">
        <f t="shared" si="42"/>
        <v>2364642.5699999998</v>
      </c>
      <c r="G209" s="37">
        <f t="shared" si="42"/>
        <v>1184172.56</v>
      </c>
      <c r="H209" s="37">
        <f t="shared" si="42"/>
        <v>776002.32000000007</v>
      </c>
      <c r="I209" s="37">
        <f t="shared" si="42"/>
        <v>641032.27</v>
      </c>
      <c r="J209" s="37">
        <f t="shared" si="42"/>
        <v>478060.76</v>
      </c>
      <c r="K209" s="37">
        <f t="shared" si="42"/>
        <v>561747</v>
      </c>
      <c r="L209" s="37">
        <f t="shared" si="42"/>
        <v>719441.27</v>
      </c>
      <c r="M209" s="37">
        <f t="shared" si="42"/>
        <v>666473.39</v>
      </c>
      <c r="N209" s="37">
        <f t="shared" si="42"/>
        <v>542182.02</v>
      </c>
      <c r="O209" s="37">
        <f t="shared" si="42"/>
        <v>268807.32999999996</v>
      </c>
    </row>
    <row r="210" spans="1:15" s="41" customFormat="1" ht="15" customHeight="1">
      <c r="A210" s="7" t="s">
        <v>436</v>
      </c>
      <c r="B210" s="8" t="s">
        <v>437</v>
      </c>
      <c r="C210" s="45">
        <f t="shared" ref="C210:C225" si="43">SUM(D210:O210)</f>
        <v>734.43000000000006</v>
      </c>
      <c r="D210" s="45">
        <v>56.51</v>
      </c>
      <c r="E210" s="45">
        <v>56.49</v>
      </c>
      <c r="F210" s="45">
        <v>0</v>
      </c>
      <c r="G210" s="45">
        <v>0</v>
      </c>
      <c r="H210" s="45">
        <v>56.49</v>
      </c>
      <c r="I210" s="45">
        <v>56.49</v>
      </c>
      <c r="J210" s="45">
        <v>56.49</v>
      </c>
      <c r="K210" s="45">
        <v>282.48</v>
      </c>
      <c r="L210" s="45">
        <v>112.99</v>
      </c>
      <c r="M210" s="45">
        <v>0</v>
      </c>
      <c r="N210" s="46">
        <v>56.49</v>
      </c>
      <c r="O210" s="45">
        <v>0</v>
      </c>
    </row>
    <row r="211" spans="1:15" s="41" customFormat="1" ht="15" customHeight="1">
      <c r="A211" s="7" t="s">
        <v>438</v>
      </c>
      <c r="B211" s="8" t="s">
        <v>439</v>
      </c>
      <c r="C211" s="45">
        <f t="shared" si="43"/>
        <v>42115.61</v>
      </c>
      <c r="D211" s="45">
        <v>2867.42</v>
      </c>
      <c r="E211" s="45">
        <v>2949.35</v>
      </c>
      <c r="F211" s="45">
        <v>2621.64</v>
      </c>
      <c r="G211" s="45">
        <v>3277.05</v>
      </c>
      <c r="H211" s="45">
        <v>3850.54</v>
      </c>
      <c r="I211" s="45">
        <v>4587.87</v>
      </c>
      <c r="J211" s="45">
        <v>3768.61</v>
      </c>
      <c r="K211" s="45">
        <v>4751.7299999999996</v>
      </c>
      <c r="L211" s="45">
        <v>4260.17</v>
      </c>
      <c r="M211" s="45">
        <v>3522.83</v>
      </c>
      <c r="N211" s="46">
        <v>3604.76</v>
      </c>
      <c r="O211" s="45">
        <v>2053.64</v>
      </c>
    </row>
    <row r="212" spans="1:15" s="41" customFormat="1" ht="15" customHeight="1">
      <c r="A212" s="7" t="s">
        <v>440</v>
      </c>
      <c r="B212" s="8" t="s">
        <v>441</v>
      </c>
      <c r="C212" s="45">
        <f t="shared" si="43"/>
        <v>1</v>
      </c>
      <c r="D212" s="45">
        <v>1</v>
      </c>
      <c r="E212" s="45">
        <v>0</v>
      </c>
      <c r="F212" s="45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5">
        <v>0</v>
      </c>
      <c r="N212" s="46">
        <v>0</v>
      </c>
      <c r="O212" s="45">
        <v>0</v>
      </c>
    </row>
    <row r="213" spans="1:15" s="41" customFormat="1" ht="15" customHeight="1">
      <c r="A213" s="7" t="s">
        <v>442</v>
      </c>
      <c r="B213" s="8" t="s">
        <v>443</v>
      </c>
      <c r="C213" s="45">
        <f t="shared" si="43"/>
        <v>485.78000000000003</v>
      </c>
      <c r="D213" s="45">
        <v>0</v>
      </c>
      <c r="E213" s="45">
        <v>0</v>
      </c>
      <c r="F213" s="45">
        <v>40.479999999999997</v>
      </c>
      <c r="G213" s="45">
        <v>80.959999999999994</v>
      </c>
      <c r="H213" s="45">
        <v>0</v>
      </c>
      <c r="I213" s="45">
        <v>0</v>
      </c>
      <c r="J213" s="45">
        <v>161.93</v>
      </c>
      <c r="K213" s="45">
        <v>40.479999999999997</v>
      </c>
      <c r="L213" s="45">
        <v>0</v>
      </c>
      <c r="M213" s="45">
        <v>0</v>
      </c>
      <c r="N213" s="46">
        <v>121.45</v>
      </c>
      <c r="O213" s="45">
        <v>40.479999999999997</v>
      </c>
    </row>
    <row r="214" spans="1:15" s="41" customFormat="1" ht="15" customHeight="1">
      <c r="A214" s="7" t="s">
        <v>444</v>
      </c>
      <c r="B214" s="8" t="s">
        <v>445</v>
      </c>
      <c r="C214" s="45">
        <f t="shared" si="43"/>
        <v>1</v>
      </c>
      <c r="D214" s="45">
        <v>1</v>
      </c>
      <c r="E214" s="45">
        <v>0</v>
      </c>
      <c r="F214" s="45">
        <v>0</v>
      </c>
      <c r="G214" s="45">
        <v>0</v>
      </c>
      <c r="H214" s="45">
        <v>0</v>
      </c>
      <c r="I214" s="45">
        <v>0</v>
      </c>
      <c r="J214" s="45">
        <v>0</v>
      </c>
      <c r="K214" s="45">
        <v>0</v>
      </c>
      <c r="L214" s="45">
        <v>0</v>
      </c>
      <c r="M214" s="45">
        <v>0</v>
      </c>
      <c r="N214" s="46">
        <v>0</v>
      </c>
      <c r="O214" s="45">
        <v>0</v>
      </c>
    </row>
    <row r="215" spans="1:15" s="41" customFormat="1" ht="15" customHeight="1">
      <c r="A215" s="7" t="s">
        <v>446</v>
      </c>
      <c r="B215" s="8" t="s">
        <v>447</v>
      </c>
      <c r="C215" s="45">
        <f t="shared" si="43"/>
        <v>309178.36000000004</v>
      </c>
      <c r="D215" s="45">
        <v>20923.48</v>
      </c>
      <c r="E215" s="45">
        <v>22989.65</v>
      </c>
      <c r="F215" s="45">
        <v>35368.699999999997</v>
      </c>
      <c r="G215" s="45">
        <v>19158.04</v>
      </c>
      <c r="H215" s="45">
        <v>33895</v>
      </c>
      <c r="I215" s="45">
        <v>25937.040000000001</v>
      </c>
      <c r="J215" s="45">
        <v>21515.96</v>
      </c>
      <c r="K215" s="45">
        <v>25052.83</v>
      </c>
      <c r="L215" s="45">
        <v>32126.57</v>
      </c>
      <c r="M215" s="45">
        <v>24758.09</v>
      </c>
      <c r="N215" s="46">
        <v>27705.48</v>
      </c>
      <c r="O215" s="45">
        <v>19747.52</v>
      </c>
    </row>
    <row r="216" spans="1:15" s="41" customFormat="1" ht="15" customHeight="1">
      <c r="A216" s="7" t="s">
        <v>448</v>
      </c>
      <c r="B216" s="8" t="s">
        <v>449</v>
      </c>
      <c r="C216" s="45">
        <f t="shared" si="43"/>
        <v>165.72</v>
      </c>
      <c r="D216" s="45">
        <v>165.72</v>
      </c>
      <c r="E216" s="45">
        <v>0</v>
      </c>
      <c r="F216" s="45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5">
        <v>0</v>
      </c>
      <c r="N216" s="46">
        <v>0</v>
      </c>
      <c r="O216" s="45">
        <v>0</v>
      </c>
    </row>
    <row r="217" spans="1:15" s="41" customFormat="1" ht="15" customHeight="1">
      <c r="A217" s="7" t="s">
        <v>450</v>
      </c>
      <c r="B217" s="8" t="s">
        <v>451</v>
      </c>
      <c r="C217" s="45">
        <f t="shared" si="43"/>
        <v>4096.2599999999993</v>
      </c>
      <c r="D217" s="45">
        <v>245.77</v>
      </c>
      <c r="E217" s="45">
        <v>409.63</v>
      </c>
      <c r="F217" s="45">
        <v>573.48</v>
      </c>
      <c r="G217" s="45">
        <v>573.48</v>
      </c>
      <c r="H217" s="45">
        <v>737.33</v>
      </c>
      <c r="I217" s="45">
        <v>0</v>
      </c>
      <c r="J217" s="45">
        <v>327.7</v>
      </c>
      <c r="K217" s="45">
        <v>163.85</v>
      </c>
      <c r="L217" s="45">
        <v>409.63</v>
      </c>
      <c r="M217" s="45">
        <v>245.77</v>
      </c>
      <c r="N217" s="46">
        <v>327.7</v>
      </c>
      <c r="O217" s="45">
        <v>81.92</v>
      </c>
    </row>
    <row r="218" spans="1:15" s="41" customFormat="1" ht="15" customHeight="1">
      <c r="A218" s="7" t="s">
        <v>452</v>
      </c>
      <c r="B218" s="8" t="s">
        <v>453</v>
      </c>
      <c r="C218" s="45">
        <f t="shared" si="43"/>
        <v>29665.54</v>
      </c>
      <c r="D218" s="45">
        <v>1160.0999999999999</v>
      </c>
      <c r="E218" s="45">
        <v>2320.21</v>
      </c>
      <c r="F218" s="45">
        <v>1988.75</v>
      </c>
      <c r="G218" s="45">
        <v>331.45</v>
      </c>
      <c r="H218" s="45">
        <v>1491.56</v>
      </c>
      <c r="I218" s="45">
        <v>3977.51</v>
      </c>
      <c r="J218" s="45">
        <v>7126.37</v>
      </c>
      <c r="K218" s="45">
        <v>3480.32</v>
      </c>
      <c r="L218" s="45">
        <v>1160.0999999999999</v>
      </c>
      <c r="M218" s="45">
        <v>3314.59</v>
      </c>
      <c r="N218" s="46">
        <v>1988.75</v>
      </c>
      <c r="O218" s="45">
        <v>1325.83</v>
      </c>
    </row>
    <row r="219" spans="1:15" s="41" customFormat="1" ht="15" customHeight="1">
      <c r="A219" s="7" t="s">
        <v>454</v>
      </c>
      <c r="B219" s="8" t="s">
        <v>455</v>
      </c>
      <c r="C219" s="45">
        <f t="shared" si="43"/>
        <v>1</v>
      </c>
      <c r="D219" s="45">
        <v>1</v>
      </c>
      <c r="E219" s="45">
        <v>0</v>
      </c>
      <c r="F219" s="45">
        <v>0</v>
      </c>
      <c r="G219" s="45">
        <v>0</v>
      </c>
      <c r="H219" s="45">
        <v>0</v>
      </c>
      <c r="I219" s="45">
        <v>0</v>
      </c>
      <c r="J219" s="45">
        <v>0</v>
      </c>
      <c r="K219" s="45">
        <v>0</v>
      </c>
      <c r="L219" s="45">
        <v>0</v>
      </c>
      <c r="M219" s="45">
        <v>0</v>
      </c>
      <c r="N219" s="46">
        <v>0</v>
      </c>
      <c r="O219" s="45">
        <v>0</v>
      </c>
    </row>
    <row r="220" spans="1:15" s="41" customFormat="1" ht="15" customHeight="1">
      <c r="A220" s="7" t="s">
        <v>456</v>
      </c>
      <c r="B220" s="8" t="s">
        <v>457</v>
      </c>
      <c r="C220" s="45">
        <f t="shared" si="43"/>
        <v>8115.4500000000007</v>
      </c>
      <c r="D220" s="45">
        <v>1342.85</v>
      </c>
      <c r="E220" s="45">
        <v>1021.73</v>
      </c>
      <c r="F220" s="45">
        <v>934.15</v>
      </c>
      <c r="G220" s="45">
        <v>379.5</v>
      </c>
      <c r="H220" s="45">
        <v>642.23</v>
      </c>
      <c r="I220" s="45">
        <v>408.69</v>
      </c>
      <c r="J220" s="45">
        <v>496.27</v>
      </c>
      <c r="K220" s="45">
        <v>788.19</v>
      </c>
      <c r="L220" s="45">
        <v>992.54</v>
      </c>
      <c r="M220" s="45">
        <v>1021.73</v>
      </c>
      <c r="N220" s="46">
        <v>29.19</v>
      </c>
      <c r="O220" s="45">
        <v>58.38</v>
      </c>
    </row>
    <row r="221" spans="1:15" s="41" customFormat="1" ht="15" customHeight="1">
      <c r="A221" s="7" t="s">
        <v>458</v>
      </c>
      <c r="B221" s="8" t="s">
        <v>459</v>
      </c>
      <c r="C221" s="45">
        <f t="shared" si="43"/>
        <v>5483876.8400000008</v>
      </c>
      <c r="D221" s="45">
        <v>629701.05000000005</v>
      </c>
      <c r="E221" s="45">
        <v>834440.22</v>
      </c>
      <c r="F221" s="45">
        <v>1205675.5</v>
      </c>
      <c r="G221" s="45">
        <v>568543.1</v>
      </c>
      <c r="H221" s="45">
        <v>393785.24</v>
      </c>
      <c r="I221" s="45">
        <v>310821.94</v>
      </c>
      <c r="J221" s="45">
        <v>233534.72</v>
      </c>
      <c r="K221" s="45">
        <v>255336.27</v>
      </c>
      <c r="L221" s="45">
        <v>350698.7</v>
      </c>
      <c r="M221" s="45">
        <v>329115</v>
      </c>
      <c r="N221" s="46">
        <v>264114.07</v>
      </c>
      <c r="O221" s="45">
        <v>108111.03</v>
      </c>
    </row>
    <row r="222" spans="1:15" s="41" customFormat="1" ht="15" customHeight="1">
      <c r="A222" s="7" t="s">
        <v>460</v>
      </c>
      <c r="B222" s="8" t="s">
        <v>461</v>
      </c>
      <c r="C222" s="45">
        <f t="shared" si="43"/>
        <v>1107682.0699999998</v>
      </c>
      <c r="D222" s="45">
        <v>69976.39</v>
      </c>
      <c r="E222" s="45">
        <v>105965.44</v>
      </c>
      <c r="F222" s="45">
        <v>116268.15</v>
      </c>
      <c r="G222" s="45">
        <v>93293.02</v>
      </c>
      <c r="H222" s="45">
        <v>59317.81</v>
      </c>
      <c r="I222" s="45">
        <v>97117.39</v>
      </c>
      <c r="J222" s="45">
        <v>65436.97</v>
      </c>
      <c r="K222" s="45">
        <v>123206.21</v>
      </c>
      <c r="L222" s="45">
        <v>128343.74</v>
      </c>
      <c r="M222" s="45">
        <v>92428.49</v>
      </c>
      <c r="N222" s="46">
        <v>78876.850000000006</v>
      </c>
      <c r="O222" s="45">
        <v>77451.61</v>
      </c>
    </row>
    <row r="223" spans="1:15" s="41" customFormat="1" ht="15" customHeight="1">
      <c r="A223" s="7" t="s">
        <v>462</v>
      </c>
      <c r="B223" s="8" t="s">
        <v>463</v>
      </c>
      <c r="C223" s="45">
        <f t="shared" si="43"/>
        <v>103.57</v>
      </c>
      <c r="D223" s="45">
        <v>103.57</v>
      </c>
      <c r="E223" s="45">
        <v>0</v>
      </c>
      <c r="F223" s="45">
        <v>0</v>
      </c>
      <c r="G223" s="45">
        <v>0</v>
      </c>
      <c r="H223" s="45">
        <v>0</v>
      </c>
      <c r="I223" s="45">
        <v>0</v>
      </c>
      <c r="J223" s="45">
        <v>0</v>
      </c>
      <c r="K223" s="45">
        <v>0</v>
      </c>
      <c r="L223" s="45">
        <v>0</v>
      </c>
      <c r="M223" s="45">
        <v>0</v>
      </c>
      <c r="N223" s="46">
        <v>0</v>
      </c>
      <c r="O223" s="45">
        <v>0</v>
      </c>
    </row>
    <row r="224" spans="1:15" s="41" customFormat="1" ht="15" customHeight="1">
      <c r="A224" s="7" t="s">
        <v>464</v>
      </c>
      <c r="B224" s="8" t="s">
        <v>465</v>
      </c>
      <c r="C224" s="45">
        <f t="shared" si="43"/>
        <v>58140.38</v>
      </c>
      <c r="D224" s="45">
        <v>3845.98</v>
      </c>
      <c r="E224" s="45">
        <v>16369.32</v>
      </c>
      <c r="F224" s="45">
        <v>13595.03</v>
      </c>
      <c r="G224" s="45">
        <v>13375.24</v>
      </c>
      <c r="H224" s="45">
        <v>5892.21</v>
      </c>
      <c r="I224" s="45">
        <v>2576.0700000000002</v>
      </c>
      <c r="J224" s="45">
        <v>663.24</v>
      </c>
      <c r="K224" s="45">
        <v>1077.47</v>
      </c>
      <c r="L224" s="45">
        <v>745.82</v>
      </c>
      <c r="M224" s="45">
        <v>0</v>
      </c>
      <c r="N224" s="46">
        <v>0</v>
      </c>
      <c r="O224" s="45">
        <v>0</v>
      </c>
    </row>
    <row r="225" spans="1:15" s="41" customFormat="1" ht="15" customHeight="1">
      <c r="A225" s="7" t="s">
        <v>466</v>
      </c>
      <c r="B225" s="8" t="s">
        <v>467</v>
      </c>
      <c r="C225" s="45">
        <f t="shared" si="43"/>
        <v>4172662.33</v>
      </c>
      <c r="D225" s="45">
        <v>544354.55000000005</v>
      </c>
      <c r="E225" s="45">
        <v>753195.42</v>
      </c>
      <c r="F225" s="45">
        <v>987576.69</v>
      </c>
      <c r="G225" s="45">
        <v>485160.72</v>
      </c>
      <c r="H225" s="45">
        <v>276333.90999999997</v>
      </c>
      <c r="I225" s="45">
        <v>195549.27</v>
      </c>
      <c r="J225" s="45">
        <v>144972.5</v>
      </c>
      <c r="K225" s="45">
        <v>147567.17000000001</v>
      </c>
      <c r="L225" s="45">
        <v>200591.01</v>
      </c>
      <c r="M225" s="45">
        <v>212066.89</v>
      </c>
      <c r="N225" s="46">
        <v>165357.28</v>
      </c>
      <c r="O225" s="45">
        <v>59936.92</v>
      </c>
    </row>
    <row r="226" spans="1:15" s="41" customFormat="1" ht="25.5" customHeight="1">
      <c r="A226" s="28" t="s">
        <v>468</v>
      </c>
      <c r="B226" s="29" t="s">
        <v>23</v>
      </c>
      <c r="C226" s="37">
        <f t="shared" ref="C226:O226" si="44">SUM(C227:C227)</f>
        <v>1</v>
      </c>
      <c r="D226" s="37">
        <f t="shared" si="44"/>
        <v>1</v>
      </c>
      <c r="E226" s="37">
        <f t="shared" si="44"/>
        <v>0</v>
      </c>
      <c r="F226" s="37">
        <f t="shared" si="44"/>
        <v>0</v>
      </c>
      <c r="G226" s="37">
        <f t="shared" si="44"/>
        <v>0</v>
      </c>
      <c r="H226" s="37">
        <f t="shared" si="44"/>
        <v>0</v>
      </c>
      <c r="I226" s="37">
        <f t="shared" si="44"/>
        <v>0</v>
      </c>
      <c r="J226" s="37">
        <f t="shared" si="44"/>
        <v>0</v>
      </c>
      <c r="K226" s="37">
        <f t="shared" si="44"/>
        <v>0</v>
      </c>
      <c r="L226" s="37">
        <f t="shared" si="44"/>
        <v>0</v>
      </c>
      <c r="M226" s="37">
        <f t="shared" si="44"/>
        <v>0</v>
      </c>
      <c r="N226" s="37">
        <f t="shared" si="44"/>
        <v>0</v>
      </c>
      <c r="O226" s="37">
        <f t="shared" si="44"/>
        <v>0</v>
      </c>
    </row>
    <row r="227" spans="1:15" s="41" customFormat="1" ht="15" customHeight="1">
      <c r="A227" s="7" t="s">
        <v>469</v>
      </c>
      <c r="B227" s="8" t="s">
        <v>470</v>
      </c>
      <c r="C227" s="45">
        <f>SUM(D227:O227)</f>
        <v>1</v>
      </c>
      <c r="D227" s="45">
        <v>1</v>
      </c>
      <c r="E227" s="45">
        <v>0</v>
      </c>
      <c r="F227" s="45">
        <v>0</v>
      </c>
      <c r="G227" s="45">
        <v>0</v>
      </c>
      <c r="H227" s="45">
        <v>0</v>
      </c>
      <c r="I227" s="45">
        <v>0</v>
      </c>
      <c r="J227" s="45">
        <v>0</v>
      </c>
      <c r="K227" s="45">
        <v>0</v>
      </c>
      <c r="L227" s="45">
        <v>0</v>
      </c>
      <c r="M227" s="45">
        <v>0</v>
      </c>
      <c r="N227" s="46">
        <v>0</v>
      </c>
      <c r="O227" s="45">
        <v>0</v>
      </c>
    </row>
    <row r="228" spans="1:15" s="41" customFormat="1" ht="15" customHeight="1">
      <c r="A228" s="28" t="s">
        <v>471</v>
      </c>
      <c r="B228" s="29" t="s">
        <v>24</v>
      </c>
      <c r="C228" s="37">
        <f t="shared" ref="C228:O228" si="45">SUM(C229:C230)</f>
        <v>1</v>
      </c>
      <c r="D228" s="37">
        <f t="shared" si="45"/>
        <v>1</v>
      </c>
      <c r="E228" s="37">
        <f t="shared" si="45"/>
        <v>0</v>
      </c>
      <c r="F228" s="37">
        <f t="shared" si="45"/>
        <v>0</v>
      </c>
      <c r="G228" s="37">
        <f t="shared" si="45"/>
        <v>0</v>
      </c>
      <c r="H228" s="37">
        <f t="shared" si="45"/>
        <v>0</v>
      </c>
      <c r="I228" s="37">
        <f t="shared" si="45"/>
        <v>0</v>
      </c>
      <c r="J228" s="37">
        <f t="shared" si="45"/>
        <v>0</v>
      </c>
      <c r="K228" s="37">
        <f t="shared" si="45"/>
        <v>0</v>
      </c>
      <c r="L228" s="37">
        <f t="shared" si="45"/>
        <v>0</v>
      </c>
      <c r="M228" s="37">
        <f t="shared" si="45"/>
        <v>0</v>
      </c>
      <c r="N228" s="37">
        <f t="shared" si="45"/>
        <v>0</v>
      </c>
      <c r="O228" s="37">
        <f t="shared" si="45"/>
        <v>0</v>
      </c>
    </row>
    <row r="229" spans="1:15" s="41" customFormat="1" ht="15" customHeight="1">
      <c r="A229" s="7" t="s">
        <v>472</v>
      </c>
      <c r="B229" s="8" t="s">
        <v>473</v>
      </c>
      <c r="C229" s="45">
        <f>SUM(D229:O229)</f>
        <v>0.5</v>
      </c>
      <c r="D229" s="45">
        <v>0.5</v>
      </c>
      <c r="E229" s="45">
        <v>0</v>
      </c>
      <c r="F229" s="45">
        <v>0</v>
      </c>
      <c r="G229" s="45">
        <v>0</v>
      </c>
      <c r="H229" s="45">
        <v>0</v>
      </c>
      <c r="I229" s="45">
        <v>0</v>
      </c>
      <c r="J229" s="45">
        <v>0</v>
      </c>
      <c r="K229" s="45">
        <v>0</v>
      </c>
      <c r="L229" s="45">
        <v>0</v>
      </c>
      <c r="M229" s="45">
        <v>0</v>
      </c>
      <c r="N229" s="46">
        <v>0</v>
      </c>
      <c r="O229" s="45">
        <v>0</v>
      </c>
    </row>
    <row r="230" spans="1:15" s="41" customFormat="1" ht="15" customHeight="1">
      <c r="A230" s="7" t="s">
        <v>474</v>
      </c>
      <c r="B230" s="8" t="s">
        <v>475</v>
      </c>
      <c r="C230" s="45">
        <f>SUM(D230:O230)</f>
        <v>0.5</v>
      </c>
      <c r="D230" s="45">
        <v>0.5</v>
      </c>
      <c r="E230" s="45">
        <v>0</v>
      </c>
      <c r="F230" s="45">
        <v>0</v>
      </c>
      <c r="G230" s="45">
        <v>0</v>
      </c>
      <c r="H230" s="45">
        <v>0</v>
      </c>
      <c r="I230" s="45">
        <v>0</v>
      </c>
      <c r="J230" s="45">
        <v>0</v>
      </c>
      <c r="K230" s="45">
        <v>0</v>
      </c>
      <c r="L230" s="45">
        <v>0</v>
      </c>
      <c r="M230" s="45">
        <v>0</v>
      </c>
      <c r="N230" s="46">
        <v>0</v>
      </c>
      <c r="O230" s="45">
        <v>0</v>
      </c>
    </row>
    <row r="231" spans="1:15" s="41" customFormat="1" ht="15" customHeight="1">
      <c r="A231" s="28" t="s">
        <v>476</v>
      </c>
      <c r="B231" s="29" t="s">
        <v>25</v>
      </c>
      <c r="C231" s="37">
        <f t="shared" ref="C231:O231" si="46">SUM(C232:C233)</f>
        <v>3590262.73</v>
      </c>
      <c r="D231" s="37">
        <f t="shared" si="46"/>
        <v>863073.84</v>
      </c>
      <c r="E231" s="37">
        <f t="shared" si="46"/>
        <v>337753.88</v>
      </c>
      <c r="F231" s="37">
        <f t="shared" si="46"/>
        <v>266504.15999999997</v>
      </c>
      <c r="G231" s="37">
        <f t="shared" si="46"/>
        <v>279921.73</v>
      </c>
      <c r="H231" s="37">
        <f t="shared" si="46"/>
        <v>237458.26</v>
      </c>
      <c r="I231" s="37">
        <f t="shared" si="46"/>
        <v>240869.29</v>
      </c>
      <c r="J231" s="37">
        <f t="shared" si="46"/>
        <v>298022.13</v>
      </c>
      <c r="K231" s="37">
        <f t="shared" si="46"/>
        <v>236671.08</v>
      </c>
      <c r="L231" s="37">
        <f t="shared" si="46"/>
        <v>229878.31</v>
      </c>
      <c r="M231" s="37">
        <f t="shared" si="46"/>
        <v>238076.4</v>
      </c>
      <c r="N231" s="37">
        <f t="shared" si="46"/>
        <v>195988.2</v>
      </c>
      <c r="O231" s="37">
        <f t="shared" si="46"/>
        <v>166045.45000000001</v>
      </c>
    </row>
    <row r="232" spans="1:15" s="41" customFormat="1" ht="15" customHeight="1">
      <c r="A232" s="7" t="s">
        <v>477</v>
      </c>
      <c r="B232" s="8" t="s">
        <v>478</v>
      </c>
      <c r="C232" s="45">
        <f>SUM(D232:O232)</f>
        <v>1</v>
      </c>
      <c r="D232" s="45">
        <v>1</v>
      </c>
      <c r="E232" s="45">
        <v>0</v>
      </c>
      <c r="F232" s="45">
        <v>0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45">
        <v>0</v>
      </c>
      <c r="M232" s="45">
        <v>0</v>
      </c>
      <c r="N232" s="46">
        <v>0</v>
      </c>
      <c r="O232" s="45">
        <v>0</v>
      </c>
    </row>
    <row r="233" spans="1:15" s="41" customFormat="1" ht="15" customHeight="1">
      <c r="A233" s="7" t="s">
        <v>479</v>
      </c>
      <c r="B233" s="8" t="s">
        <v>480</v>
      </c>
      <c r="C233" s="45">
        <f>SUM(D233:O233)</f>
        <v>3590261.73</v>
      </c>
      <c r="D233" s="45">
        <v>863072.84</v>
      </c>
      <c r="E233" s="45">
        <v>337753.88</v>
      </c>
      <c r="F233" s="45">
        <v>266504.15999999997</v>
      </c>
      <c r="G233" s="45">
        <v>279921.73</v>
      </c>
      <c r="H233" s="45">
        <v>237458.26</v>
      </c>
      <c r="I233" s="45">
        <v>240869.29</v>
      </c>
      <c r="J233" s="45">
        <v>298022.13</v>
      </c>
      <c r="K233" s="45">
        <v>236671.08</v>
      </c>
      <c r="L233" s="45">
        <v>229878.31</v>
      </c>
      <c r="M233" s="45">
        <v>238076.4</v>
      </c>
      <c r="N233" s="46">
        <v>195988.2</v>
      </c>
      <c r="O233" s="45">
        <v>166045.45000000001</v>
      </c>
    </row>
    <row r="234" spans="1:15" s="41" customFormat="1" ht="15" customHeight="1">
      <c r="A234" s="26" t="s">
        <v>481</v>
      </c>
      <c r="B234" s="27" t="s">
        <v>482</v>
      </c>
      <c r="C234" s="20">
        <f t="shared" ref="C234:O234" si="47">+C235</f>
        <v>1020458.8300000001</v>
      </c>
      <c r="D234" s="20">
        <f t="shared" si="47"/>
        <v>62880.57</v>
      </c>
      <c r="E234" s="20">
        <f t="shared" si="47"/>
        <v>56682.42</v>
      </c>
      <c r="F234" s="20">
        <f t="shared" si="47"/>
        <v>43048.880000000005</v>
      </c>
      <c r="G234" s="20">
        <f t="shared" si="47"/>
        <v>150555.51</v>
      </c>
      <c r="H234" s="20">
        <f t="shared" si="47"/>
        <v>109675.38999999998</v>
      </c>
      <c r="I234" s="20">
        <f t="shared" si="47"/>
        <v>54652.97</v>
      </c>
      <c r="J234" s="20">
        <f t="shared" si="47"/>
        <v>194236.32</v>
      </c>
      <c r="K234" s="20">
        <f t="shared" si="47"/>
        <v>61251.590000000004</v>
      </c>
      <c r="L234" s="20">
        <f t="shared" si="47"/>
        <v>85420.17</v>
      </c>
      <c r="M234" s="20">
        <f t="shared" si="47"/>
        <v>47239.920000000006</v>
      </c>
      <c r="N234" s="20">
        <f t="shared" si="47"/>
        <v>38161.03</v>
      </c>
      <c r="O234" s="20">
        <f t="shared" si="47"/>
        <v>116654.06</v>
      </c>
    </row>
    <row r="235" spans="1:15" s="41" customFormat="1" ht="15" customHeight="1">
      <c r="A235" s="28" t="s">
        <v>483</v>
      </c>
      <c r="B235" s="29" t="s">
        <v>26</v>
      </c>
      <c r="C235" s="37">
        <f>SUM(C236:C241)</f>
        <v>1020458.8300000001</v>
      </c>
      <c r="D235" s="37">
        <f t="shared" ref="D235:O235" si="48">SUM(D236:D241)</f>
        <v>62880.57</v>
      </c>
      <c r="E235" s="37">
        <f t="shared" si="48"/>
        <v>56682.42</v>
      </c>
      <c r="F235" s="37">
        <f t="shared" si="48"/>
        <v>43048.880000000005</v>
      </c>
      <c r="G235" s="37">
        <f t="shared" si="48"/>
        <v>150555.51</v>
      </c>
      <c r="H235" s="37">
        <f t="shared" si="48"/>
        <v>109675.38999999998</v>
      </c>
      <c r="I235" s="37">
        <f t="shared" si="48"/>
        <v>54652.97</v>
      </c>
      <c r="J235" s="37">
        <f t="shared" si="48"/>
        <v>194236.32</v>
      </c>
      <c r="K235" s="37">
        <f t="shared" si="48"/>
        <v>61251.590000000004</v>
      </c>
      <c r="L235" s="37">
        <f t="shared" si="48"/>
        <v>85420.17</v>
      </c>
      <c r="M235" s="37">
        <f t="shared" si="48"/>
        <v>47239.920000000006</v>
      </c>
      <c r="N235" s="37">
        <f t="shared" si="48"/>
        <v>38161.03</v>
      </c>
      <c r="O235" s="37">
        <f t="shared" si="48"/>
        <v>116654.06</v>
      </c>
    </row>
    <row r="236" spans="1:15" s="41" customFormat="1" ht="15" customHeight="1">
      <c r="A236" s="7" t="s">
        <v>484</v>
      </c>
      <c r="B236" s="8" t="s">
        <v>485</v>
      </c>
      <c r="C236" s="45">
        <f t="shared" ref="C236:C241" si="49">SUM(D236:O236)</f>
        <v>191307.28</v>
      </c>
      <c r="D236" s="45">
        <v>0</v>
      </c>
      <c r="E236" s="45">
        <v>0</v>
      </c>
      <c r="F236" s="45">
        <v>0</v>
      </c>
      <c r="G236" s="45">
        <v>103542.56</v>
      </c>
      <c r="H236" s="45">
        <v>20250</v>
      </c>
      <c r="I236" s="45">
        <v>24930.59</v>
      </c>
      <c r="J236" s="45">
        <v>9861.19</v>
      </c>
      <c r="K236" s="45">
        <v>10000</v>
      </c>
      <c r="L236" s="45">
        <v>13697.94</v>
      </c>
      <c r="M236" s="45">
        <v>9025</v>
      </c>
      <c r="N236" s="46">
        <v>0</v>
      </c>
      <c r="O236" s="45">
        <v>0</v>
      </c>
    </row>
    <row r="237" spans="1:15" s="41" customFormat="1" ht="15" customHeight="1">
      <c r="A237" s="7" t="s">
        <v>486</v>
      </c>
      <c r="B237" s="8" t="s">
        <v>487</v>
      </c>
      <c r="C237" s="45">
        <f t="shared" si="49"/>
        <v>319087.71999999997</v>
      </c>
      <c r="D237" s="45">
        <v>49722.39</v>
      </c>
      <c r="E237" s="45">
        <v>24051.53</v>
      </c>
      <c r="F237" s="45">
        <v>27955.040000000001</v>
      </c>
      <c r="G237" s="45">
        <v>38093.839999999997</v>
      </c>
      <c r="H237" s="45">
        <v>33257.089999999997</v>
      </c>
      <c r="I237" s="45">
        <v>28489.74</v>
      </c>
      <c r="J237" s="45">
        <v>23559.14</v>
      </c>
      <c r="K237" s="45">
        <v>30816.240000000002</v>
      </c>
      <c r="L237" s="45">
        <v>22326.49</v>
      </c>
      <c r="M237" s="45">
        <v>32187.69</v>
      </c>
      <c r="N237" s="46">
        <v>4930.59</v>
      </c>
      <c r="O237" s="45">
        <v>3697.94</v>
      </c>
    </row>
    <row r="238" spans="1:15" s="41" customFormat="1" ht="15" customHeight="1">
      <c r="A238" s="7" t="s">
        <v>488</v>
      </c>
      <c r="B238" s="8" t="s">
        <v>489</v>
      </c>
      <c r="C238" s="45">
        <f t="shared" si="49"/>
        <v>58073.25</v>
      </c>
      <c r="D238" s="45">
        <v>10000</v>
      </c>
      <c r="E238" s="45">
        <v>7395.89</v>
      </c>
      <c r="F238" s="45">
        <v>11093.84</v>
      </c>
      <c r="G238" s="45">
        <v>3697.94</v>
      </c>
      <c r="H238" s="45">
        <v>6163.24</v>
      </c>
      <c r="I238" s="45">
        <v>1232.6400000000001</v>
      </c>
      <c r="J238" s="45">
        <v>2465.29</v>
      </c>
      <c r="K238" s="45">
        <v>8628.5400000000009</v>
      </c>
      <c r="L238" s="45">
        <v>0</v>
      </c>
      <c r="M238" s="45">
        <v>3697.94</v>
      </c>
      <c r="N238" s="46">
        <v>2465.29</v>
      </c>
      <c r="O238" s="45">
        <v>1232.6400000000001</v>
      </c>
    </row>
    <row r="239" spans="1:15" s="41" customFormat="1" ht="15" customHeight="1">
      <c r="A239" s="7" t="s">
        <v>490</v>
      </c>
      <c r="B239" s="8" t="s">
        <v>491</v>
      </c>
      <c r="C239" s="45">
        <f t="shared" si="49"/>
        <v>3188.1</v>
      </c>
      <c r="D239" s="45">
        <v>0</v>
      </c>
      <c r="E239" s="45">
        <v>235</v>
      </c>
      <c r="F239" s="45">
        <v>0</v>
      </c>
      <c r="G239" s="45">
        <v>2953.1</v>
      </c>
      <c r="H239" s="45">
        <v>0</v>
      </c>
      <c r="I239" s="45">
        <v>0</v>
      </c>
      <c r="J239" s="45">
        <v>0</v>
      </c>
      <c r="K239" s="45">
        <v>0</v>
      </c>
      <c r="L239" s="45">
        <v>0</v>
      </c>
      <c r="M239" s="45">
        <v>0</v>
      </c>
      <c r="N239" s="46">
        <v>0</v>
      </c>
      <c r="O239" s="45">
        <v>0</v>
      </c>
    </row>
    <row r="240" spans="1:15" s="41" customFormat="1" ht="15" customHeight="1">
      <c r="A240" s="7" t="s">
        <v>492</v>
      </c>
      <c r="B240" s="8" t="s">
        <v>482</v>
      </c>
      <c r="C240" s="45">
        <f t="shared" si="49"/>
        <v>14452.289999999999</v>
      </c>
      <c r="D240" s="45">
        <v>3158.18</v>
      </c>
      <c r="E240" s="45">
        <v>5000</v>
      </c>
      <c r="F240" s="45">
        <v>4000</v>
      </c>
      <c r="G240" s="45">
        <v>2268.0700000000002</v>
      </c>
      <c r="H240" s="45">
        <v>5.0599999999999996</v>
      </c>
      <c r="I240" s="45">
        <v>0</v>
      </c>
      <c r="J240" s="45">
        <v>0</v>
      </c>
      <c r="K240" s="45">
        <v>0</v>
      </c>
      <c r="L240" s="45">
        <v>0</v>
      </c>
      <c r="M240" s="45">
        <v>0</v>
      </c>
      <c r="N240" s="46">
        <v>1.81</v>
      </c>
      <c r="O240" s="45">
        <v>19.170000000000002</v>
      </c>
    </row>
    <row r="241" spans="1:15" s="41" customFormat="1" ht="15" customHeight="1">
      <c r="A241" s="7" t="s">
        <v>493</v>
      </c>
      <c r="B241" s="39" t="s">
        <v>494</v>
      </c>
      <c r="C241" s="45">
        <f t="shared" si="49"/>
        <v>434350.19</v>
      </c>
      <c r="D241" s="45">
        <v>0</v>
      </c>
      <c r="E241" s="45">
        <v>20000</v>
      </c>
      <c r="F241" s="45">
        <v>0</v>
      </c>
      <c r="G241" s="45">
        <v>0</v>
      </c>
      <c r="H241" s="45">
        <v>50000</v>
      </c>
      <c r="I241" s="45">
        <v>0</v>
      </c>
      <c r="J241" s="45">
        <v>158350.70000000001</v>
      </c>
      <c r="K241" s="45">
        <v>11806.81</v>
      </c>
      <c r="L241" s="45">
        <v>49395.74</v>
      </c>
      <c r="M241" s="45">
        <v>2329.29</v>
      </c>
      <c r="N241" s="46">
        <v>30763.34</v>
      </c>
      <c r="O241" s="45">
        <v>111704.31</v>
      </c>
    </row>
    <row r="242" spans="1:15" s="41" customFormat="1" ht="15" customHeight="1">
      <c r="A242" s="24" t="s">
        <v>495</v>
      </c>
      <c r="B242" s="25" t="s">
        <v>496</v>
      </c>
      <c r="C242" s="22">
        <f t="shared" ref="C242:O242" si="50">+C243</f>
        <v>2077595.0099999998</v>
      </c>
      <c r="D242" s="22">
        <f t="shared" si="50"/>
        <v>108541.71000000002</v>
      </c>
      <c r="E242" s="22">
        <f t="shared" si="50"/>
        <v>102770.61</v>
      </c>
      <c r="F242" s="22">
        <f t="shared" si="50"/>
        <v>103211.28</v>
      </c>
      <c r="G242" s="22">
        <f t="shared" si="50"/>
        <v>109589.37999999999</v>
      </c>
      <c r="H242" s="22">
        <f t="shared" si="50"/>
        <v>156348.35000000003</v>
      </c>
      <c r="I242" s="22">
        <f t="shared" si="50"/>
        <v>178401.34</v>
      </c>
      <c r="J242" s="22">
        <f t="shared" si="50"/>
        <v>198651.68</v>
      </c>
      <c r="K242" s="22">
        <f t="shared" si="50"/>
        <v>180165.63999999998</v>
      </c>
      <c r="L242" s="22">
        <f t="shared" si="50"/>
        <v>193644.66999999998</v>
      </c>
      <c r="M242" s="22">
        <f t="shared" si="50"/>
        <v>204662.05999999997</v>
      </c>
      <c r="N242" s="22">
        <f t="shared" si="50"/>
        <v>230986.85</v>
      </c>
      <c r="O242" s="22">
        <f t="shared" si="50"/>
        <v>310621.44000000006</v>
      </c>
    </row>
    <row r="243" spans="1:15" s="41" customFormat="1" ht="15" customHeight="1">
      <c r="A243" s="26" t="s">
        <v>497</v>
      </c>
      <c r="B243" s="27" t="s">
        <v>676</v>
      </c>
      <c r="C243" s="20">
        <f t="shared" ref="C243:O243" si="51">+C244+C253</f>
        <v>2077595.0099999998</v>
      </c>
      <c r="D243" s="20">
        <f t="shared" si="51"/>
        <v>108541.71000000002</v>
      </c>
      <c r="E243" s="20">
        <f t="shared" si="51"/>
        <v>102770.61</v>
      </c>
      <c r="F243" s="20">
        <f t="shared" si="51"/>
        <v>103211.28</v>
      </c>
      <c r="G243" s="20">
        <f t="shared" si="51"/>
        <v>109589.37999999999</v>
      </c>
      <c r="H243" s="20">
        <f t="shared" si="51"/>
        <v>156348.35000000003</v>
      </c>
      <c r="I243" s="20">
        <f t="shared" si="51"/>
        <v>178401.34</v>
      </c>
      <c r="J243" s="20">
        <f t="shared" si="51"/>
        <v>198651.68</v>
      </c>
      <c r="K243" s="20">
        <f t="shared" si="51"/>
        <v>180165.63999999998</v>
      </c>
      <c r="L243" s="20">
        <f t="shared" si="51"/>
        <v>193644.66999999998</v>
      </c>
      <c r="M243" s="20">
        <f t="shared" si="51"/>
        <v>204662.05999999997</v>
      </c>
      <c r="N243" s="20">
        <f t="shared" si="51"/>
        <v>230986.85</v>
      </c>
      <c r="O243" s="20">
        <f t="shared" si="51"/>
        <v>310621.44000000006</v>
      </c>
    </row>
    <row r="244" spans="1:15" s="41" customFormat="1" ht="15" customHeight="1">
      <c r="A244" s="28" t="s">
        <v>498</v>
      </c>
      <c r="B244" s="29" t="s">
        <v>27</v>
      </c>
      <c r="C244" s="37">
        <f>SUM(C245:C252)</f>
        <v>2031975.6799999997</v>
      </c>
      <c r="D244" s="37">
        <f t="shared" ref="D244:O244" si="52">SUM(D245:D252)</f>
        <v>108539.71000000002</v>
      </c>
      <c r="E244" s="37">
        <f t="shared" si="52"/>
        <v>96089.07</v>
      </c>
      <c r="F244" s="37">
        <f t="shared" si="52"/>
        <v>99986.5</v>
      </c>
      <c r="G244" s="37">
        <f t="shared" si="52"/>
        <v>103498.04</v>
      </c>
      <c r="H244" s="37">
        <f t="shared" si="52"/>
        <v>151874.18000000002</v>
      </c>
      <c r="I244" s="37">
        <f t="shared" si="52"/>
        <v>177438.16</v>
      </c>
      <c r="J244" s="37">
        <f t="shared" si="52"/>
        <v>197508.62</v>
      </c>
      <c r="K244" s="37">
        <f t="shared" si="52"/>
        <v>178638.24999999997</v>
      </c>
      <c r="L244" s="37">
        <f t="shared" si="52"/>
        <v>193327.56</v>
      </c>
      <c r="M244" s="37">
        <f t="shared" si="52"/>
        <v>204164.00999999998</v>
      </c>
      <c r="N244" s="37">
        <f t="shared" si="52"/>
        <v>218485.04</v>
      </c>
      <c r="O244" s="37">
        <f t="shared" si="52"/>
        <v>302426.54000000004</v>
      </c>
    </row>
    <row r="245" spans="1:15" s="41" customFormat="1" ht="15" customHeight="1">
      <c r="A245" s="7" t="s">
        <v>499</v>
      </c>
      <c r="B245" s="8" t="s">
        <v>500</v>
      </c>
      <c r="C245" s="45">
        <f t="shared" ref="C245:C252" si="53">SUM(D245:O245)</f>
        <v>915862.85999999987</v>
      </c>
      <c r="D245" s="45">
        <v>58437.93</v>
      </c>
      <c r="E245" s="45">
        <v>56314</v>
      </c>
      <c r="F245" s="45">
        <v>65847.63</v>
      </c>
      <c r="G245" s="45">
        <v>50151.68</v>
      </c>
      <c r="H245" s="45">
        <v>75899.570000000007</v>
      </c>
      <c r="I245" s="45">
        <v>76420.38</v>
      </c>
      <c r="J245" s="45">
        <v>84832.65</v>
      </c>
      <c r="K245" s="45">
        <v>78911.259999999995</v>
      </c>
      <c r="L245" s="45">
        <v>90725.95</v>
      </c>
      <c r="M245" s="45">
        <v>70880.83</v>
      </c>
      <c r="N245" s="46">
        <v>84965.95</v>
      </c>
      <c r="O245" s="45">
        <v>122475.03</v>
      </c>
    </row>
    <row r="246" spans="1:15" s="41" customFormat="1" ht="15" customHeight="1">
      <c r="A246" s="7" t="s">
        <v>501</v>
      </c>
      <c r="B246" s="8" t="s">
        <v>502</v>
      </c>
      <c r="C246" s="45">
        <f t="shared" si="53"/>
        <v>38604.82</v>
      </c>
      <c r="D246" s="45">
        <v>1853.48</v>
      </c>
      <c r="E246" s="45">
        <v>1950.71</v>
      </c>
      <c r="F246" s="45">
        <v>2160.83</v>
      </c>
      <c r="G246" s="45">
        <v>2221.14</v>
      </c>
      <c r="H246" s="45">
        <v>2596.5100000000002</v>
      </c>
      <c r="I246" s="45">
        <v>2587.56</v>
      </c>
      <c r="J246" s="45">
        <v>2883.25</v>
      </c>
      <c r="K246" s="45">
        <v>4395.6099999999997</v>
      </c>
      <c r="L246" s="45">
        <v>4233.53</v>
      </c>
      <c r="M246" s="45">
        <v>4650.04</v>
      </c>
      <c r="N246" s="46">
        <v>4805.55</v>
      </c>
      <c r="O246" s="45">
        <v>4266.6099999999997</v>
      </c>
    </row>
    <row r="247" spans="1:15" s="41" customFormat="1" ht="15" customHeight="1">
      <c r="A247" s="7" t="s">
        <v>503</v>
      </c>
      <c r="B247" s="8" t="s">
        <v>504</v>
      </c>
      <c r="C247" s="45">
        <f t="shared" si="53"/>
        <v>66100.97</v>
      </c>
      <c r="D247" s="45">
        <v>0</v>
      </c>
      <c r="E247" s="45">
        <v>0</v>
      </c>
      <c r="F247" s="45">
        <v>0</v>
      </c>
      <c r="G247" s="45">
        <v>0</v>
      </c>
      <c r="H247" s="45">
        <v>0</v>
      </c>
      <c r="I247" s="45">
        <v>0</v>
      </c>
      <c r="J247" s="45">
        <v>0</v>
      </c>
      <c r="K247" s="45">
        <v>0</v>
      </c>
      <c r="L247" s="45">
        <v>0</v>
      </c>
      <c r="M247" s="45">
        <v>0</v>
      </c>
      <c r="N247" s="46">
        <v>10.95</v>
      </c>
      <c r="O247" s="45">
        <v>66090.02</v>
      </c>
    </row>
    <row r="248" spans="1:15" s="41" customFormat="1" ht="15" customHeight="1">
      <c r="A248" s="7" t="s">
        <v>505</v>
      </c>
      <c r="B248" s="8" t="s">
        <v>506</v>
      </c>
      <c r="C248" s="45">
        <f t="shared" si="53"/>
        <v>574628.95000000007</v>
      </c>
      <c r="D248" s="45">
        <v>36986.92</v>
      </c>
      <c r="E248" s="45">
        <v>22487.32</v>
      </c>
      <c r="F248" s="45">
        <v>11750.93</v>
      </c>
      <c r="G248" s="45">
        <v>26217.86</v>
      </c>
      <c r="H248" s="45">
        <v>38985.61</v>
      </c>
      <c r="I248" s="45">
        <v>55505.72</v>
      </c>
      <c r="J248" s="45">
        <v>55175.51</v>
      </c>
      <c r="K248" s="45">
        <v>55004.31</v>
      </c>
      <c r="L248" s="45">
        <v>62415.68</v>
      </c>
      <c r="M248" s="45">
        <v>70129.429999999993</v>
      </c>
      <c r="N248" s="46">
        <v>72986.75</v>
      </c>
      <c r="O248" s="45">
        <v>66982.91</v>
      </c>
    </row>
    <row r="249" spans="1:15" s="41" customFormat="1" ht="15" customHeight="1">
      <c r="A249" s="7" t="s">
        <v>507</v>
      </c>
      <c r="B249" s="11" t="s">
        <v>508</v>
      </c>
      <c r="C249" s="45">
        <f t="shared" si="53"/>
        <v>14549.269999999999</v>
      </c>
      <c r="D249" s="45">
        <v>7115.21</v>
      </c>
      <c r="E249" s="45">
        <v>5087.5</v>
      </c>
      <c r="F249" s="45">
        <v>2346.56</v>
      </c>
      <c r="G249" s="47">
        <v>0</v>
      </c>
      <c r="H249" s="45">
        <v>0</v>
      </c>
      <c r="I249" s="45">
        <v>0</v>
      </c>
      <c r="J249" s="45">
        <v>0</v>
      </c>
      <c r="K249" s="45">
        <v>0</v>
      </c>
      <c r="L249" s="45">
        <v>0</v>
      </c>
      <c r="M249" s="45">
        <v>0</v>
      </c>
      <c r="N249" s="46">
        <v>0</v>
      </c>
      <c r="O249" s="45">
        <v>0</v>
      </c>
    </row>
    <row r="250" spans="1:15" s="41" customFormat="1" ht="15" customHeight="1">
      <c r="A250" s="7" t="s">
        <v>509</v>
      </c>
      <c r="B250" s="11" t="s">
        <v>510</v>
      </c>
      <c r="C250" s="45">
        <f t="shared" si="53"/>
        <v>7352.8899999999994</v>
      </c>
      <c r="D250" s="45">
        <v>3917.44</v>
      </c>
      <c r="E250" s="45">
        <v>2305.9699999999998</v>
      </c>
      <c r="F250" s="45">
        <v>1129.48</v>
      </c>
      <c r="G250" s="47">
        <v>0</v>
      </c>
      <c r="H250" s="45">
        <v>0</v>
      </c>
      <c r="I250" s="45">
        <v>0</v>
      </c>
      <c r="J250" s="45">
        <v>0</v>
      </c>
      <c r="K250" s="45">
        <v>0</v>
      </c>
      <c r="L250" s="45">
        <v>0</v>
      </c>
      <c r="M250" s="45">
        <v>0</v>
      </c>
      <c r="N250" s="46">
        <v>0</v>
      </c>
      <c r="O250" s="45">
        <v>0</v>
      </c>
    </row>
    <row r="251" spans="1:15" s="41" customFormat="1" ht="15" customHeight="1">
      <c r="A251" s="7" t="s">
        <v>511</v>
      </c>
      <c r="B251" s="39" t="s">
        <v>512</v>
      </c>
      <c r="C251" s="45">
        <f t="shared" si="53"/>
        <v>341071.51</v>
      </c>
      <c r="D251" s="45">
        <v>84.21</v>
      </c>
      <c r="E251" s="45">
        <v>5533.75</v>
      </c>
      <c r="F251" s="45">
        <v>12863.31</v>
      </c>
      <c r="G251" s="45">
        <v>19652.900000000001</v>
      </c>
      <c r="H251" s="45">
        <v>28150.98</v>
      </c>
      <c r="I251" s="45">
        <v>35808.6</v>
      </c>
      <c r="J251" s="45">
        <v>46844.24</v>
      </c>
      <c r="K251" s="45">
        <v>33740.769999999997</v>
      </c>
      <c r="L251" s="45">
        <v>30065.49</v>
      </c>
      <c r="M251" s="45">
        <v>50652.25</v>
      </c>
      <c r="N251" s="46">
        <v>46557.63</v>
      </c>
      <c r="O251" s="45">
        <v>31117.38</v>
      </c>
    </row>
    <row r="252" spans="1:15" s="41" customFormat="1" ht="15" customHeight="1">
      <c r="A252" s="7" t="s">
        <v>513</v>
      </c>
      <c r="B252" s="39" t="s">
        <v>514</v>
      </c>
      <c r="C252" s="45">
        <f t="shared" si="53"/>
        <v>73804.41</v>
      </c>
      <c r="D252" s="45">
        <v>144.52000000000001</v>
      </c>
      <c r="E252" s="45">
        <v>2409.8200000000002</v>
      </c>
      <c r="F252" s="45">
        <v>3887.76</v>
      </c>
      <c r="G252" s="45">
        <v>5254.46</v>
      </c>
      <c r="H252" s="45">
        <v>6241.51</v>
      </c>
      <c r="I252" s="45">
        <v>7115.9</v>
      </c>
      <c r="J252" s="45">
        <v>7772.97</v>
      </c>
      <c r="K252" s="45">
        <v>6586.3</v>
      </c>
      <c r="L252" s="45">
        <v>5886.91</v>
      </c>
      <c r="M252" s="45">
        <v>7851.46</v>
      </c>
      <c r="N252" s="46">
        <v>9158.2099999999991</v>
      </c>
      <c r="O252" s="45">
        <v>11494.59</v>
      </c>
    </row>
    <row r="253" spans="1:15" s="41" customFormat="1" ht="15" customHeight="1">
      <c r="A253" s="28" t="s">
        <v>515</v>
      </c>
      <c r="B253" s="29" t="s">
        <v>28</v>
      </c>
      <c r="C253" s="37">
        <f t="shared" ref="C253:O253" si="54">SUM(C254:C256)</f>
        <v>45619.33</v>
      </c>
      <c r="D253" s="37">
        <f t="shared" si="54"/>
        <v>2</v>
      </c>
      <c r="E253" s="37">
        <f t="shared" si="54"/>
        <v>6681.54</v>
      </c>
      <c r="F253" s="37">
        <f t="shared" si="54"/>
        <v>3224.78</v>
      </c>
      <c r="G253" s="37">
        <f t="shared" si="54"/>
        <v>6091.34</v>
      </c>
      <c r="H253" s="37">
        <f t="shared" si="54"/>
        <v>4474.17</v>
      </c>
      <c r="I253" s="37">
        <f t="shared" si="54"/>
        <v>963.18</v>
      </c>
      <c r="J253" s="37">
        <f t="shared" si="54"/>
        <v>1143.06</v>
      </c>
      <c r="K253" s="37">
        <f t="shared" si="54"/>
        <v>1527.39</v>
      </c>
      <c r="L253" s="37">
        <f t="shared" si="54"/>
        <v>317.11</v>
      </c>
      <c r="M253" s="37">
        <f t="shared" si="54"/>
        <v>498.05</v>
      </c>
      <c r="N253" s="37">
        <f t="shared" si="54"/>
        <v>12501.81</v>
      </c>
      <c r="O253" s="37">
        <f t="shared" si="54"/>
        <v>8194.9</v>
      </c>
    </row>
    <row r="254" spans="1:15" s="41" customFormat="1" ht="15" customHeight="1">
      <c r="A254" s="7" t="s">
        <v>516</v>
      </c>
      <c r="B254" s="8" t="s">
        <v>517</v>
      </c>
      <c r="C254" s="45">
        <f>SUM(D254:O254)</f>
        <v>45617.33</v>
      </c>
      <c r="D254" s="45">
        <v>0</v>
      </c>
      <c r="E254" s="45">
        <v>6681.54</v>
      </c>
      <c r="F254" s="45">
        <v>3224.78</v>
      </c>
      <c r="G254" s="45">
        <v>6091.34</v>
      </c>
      <c r="H254" s="45">
        <v>4474.17</v>
      </c>
      <c r="I254" s="45">
        <v>963.18</v>
      </c>
      <c r="J254" s="45">
        <v>1143.06</v>
      </c>
      <c r="K254" s="45">
        <v>1527.39</v>
      </c>
      <c r="L254" s="45">
        <v>317.11</v>
      </c>
      <c r="M254" s="45">
        <v>498.05</v>
      </c>
      <c r="N254" s="46">
        <v>12501.81</v>
      </c>
      <c r="O254" s="45">
        <v>8194.9</v>
      </c>
    </row>
    <row r="255" spans="1:15" s="41" customFormat="1" ht="15" customHeight="1">
      <c r="A255" s="7" t="s">
        <v>518</v>
      </c>
      <c r="B255" s="8" t="s">
        <v>28</v>
      </c>
      <c r="C255" s="45">
        <f>SUM(D255:O255)</f>
        <v>1</v>
      </c>
      <c r="D255" s="45">
        <v>1</v>
      </c>
      <c r="E255" s="45">
        <v>0</v>
      </c>
      <c r="F255" s="45">
        <v>0</v>
      </c>
      <c r="G255" s="45">
        <v>0</v>
      </c>
      <c r="H255" s="45">
        <v>0</v>
      </c>
      <c r="I255" s="45">
        <v>0</v>
      </c>
      <c r="J255" s="45">
        <v>0</v>
      </c>
      <c r="K255" s="45">
        <v>0</v>
      </c>
      <c r="L255" s="45">
        <v>0</v>
      </c>
      <c r="M255" s="45">
        <v>0</v>
      </c>
      <c r="N255" s="46">
        <v>0</v>
      </c>
      <c r="O255" s="45">
        <v>0</v>
      </c>
    </row>
    <row r="256" spans="1:15" s="41" customFormat="1" ht="15" customHeight="1">
      <c r="A256" s="7" t="s">
        <v>519</v>
      </c>
      <c r="B256" s="8" t="s">
        <v>520</v>
      </c>
      <c r="C256" s="45">
        <f>SUM(D256:O256)</f>
        <v>1</v>
      </c>
      <c r="D256" s="45">
        <v>1</v>
      </c>
      <c r="E256" s="45">
        <v>0</v>
      </c>
      <c r="F256" s="45">
        <v>0</v>
      </c>
      <c r="G256" s="45">
        <v>0</v>
      </c>
      <c r="H256" s="45">
        <v>0</v>
      </c>
      <c r="I256" s="45">
        <v>0</v>
      </c>
      <c r="J256" s="45">
        <v>0</v>
      </c>
      <c r="K256" s="45">
        <v>0</v>
      </c>
      <c r="L256" s="45">
        <v>0</v>
      </c>
      <c r="M256" s="45">
        <v>0</v>
      </c>
      <c r="N256" s="46">
        <v>0</v>
      </c>
      <c r="O256" s="45">
        <v>0</v>
      </c>
    </row>
    <row r="257" spans="1:15" s="41" customFormat="1" ht="15" customHeight="1">
      <c r="A257" s="24" t="s">
        <v>521</v>
      </c>
      <c r="B257" s="25" t="s">
        <v>522</v>
      </c>
      <c r="C257" s="22">
        <f t="shared" ref="C257:O257" si="55">+C258+C274+C294+C278</f>
        <v>34348915.040000007</v>
      </c>
      <c r="D257" s="22">
        <f t="shared" si="55"/>
        <v>2443057.39</v>
      </c>
      <c r="E257" s="22">
        <f t="shared" si="55"/>
        <v>2822009.63</v>
      </c>
      <c r="F257" s="22">
        <f t="shared" si="55"/>
        <v>2697751.3</v>
      </c>
      <c r="G257" s="22">
        <f t="shared" si="55"/>
        <v>3321518.2200000007</v>
      </c>
      <c r="H257" s="22">
        <f t="shared" si="55"/>
        <v>3331199.8199999994</v>
      </c>
      <c r="I257" s="22">
        <f t="shared" si="55"/>
        <v>4164609.5700000003</v>
      </c>
      <c r="J257" s="22">
        <f t="shared" si="55"/>
        <v>2381937.7999999998</v>
      </c>
      <c r="K257" s="22">
        <f t="shared" si="55"/>
        <v>2523657.04</v>
      </c>
      <c r="L257" s="22">
        <f t="shared" si="55"/>
        <v>2915340.5</v>
      </c>
      <c r="M257" s="22">
        <f t="shared" si="55"/>
        <v>2712063.6700000004</v>
      </c>
      <c r="N257" s="22">
        <f t="shared" si="55"/>
        <v>2335460.73</v>
      </c>
      <c r="O257" s="22">
        <f t="shared" si="55"/>
        <v>2700309.37</v>
      </c>
    </row>
    <row r="258" spans="1:15" s="41" customFormat="1" ht="15" customHeight="1">
      <c r="A258" s="26" t="s">
        <v>523</v>
      </c>
      <c r="B258" s="27" t="s">
        <v>524</v>
      </c>
      <c r="C258" s="20">
        <f t="shared" ref="C258:O258" si="56">+C259</f>
        <v>27806716.140000001</v>
      </c>
      <c r="D258" s="20">
        <f t="shared" si="56"/>
        <v>2005905.1300000001</v>
      </c>
      <c r="E258" s="20">
        <f t="shared" si="56"/>
        <v>2310188.0100000002</v>
      </c>
      <c r="F258" s="20">
        <f t="shared" si="56"/>
        <v>2144557.37</v>
      </c>
      <c r="G258" s="20">
        <f t="shared" si="56"/>
        <v>2790146.5400000005</v>
      </c>
      <c r="H258" s="20">
        <f t="shared" si="56"/>
        <v>2764674.0999999996</v>
      </c>
      <c r="I258" s="20">
        <f t="shared" si="56"/>
        <v>3650510.6100000003</v>
      </c>
      <c r="J258" s="20">
        <f t="shared" si="56"/>
        <v>1853666.23</v>
      </c>
      <c r="K258" s="20">
        <f t="shared" si="56"/>
        <v>1952779.92</v>
      </c>
      <c r="L258" s="20">
        <f t="shared" si="56"/>
        <v>2436868.9700000002</v>
      </c>
      <c r="M258" s="20">
        <f t="shared" si="56"/>
        <v>2210392.2200000002</v>
      </c>
      <c r="N258" s="20">
        <f t="shared" si="56"/>
        <v>1867617.2</v>
      </c>
      <c r="O258" s="20">
        <f t="shared" si="56"/>
        <v>1819409.84</v>
      </c>
    </row>
    <row r="259" spans="1:15" s="41" customFormat="1" ht="15" customHeight="1">
      <c r="A259" s="28" t="s">
        <v>525</v>
      </c>
      <c r="B259" s="29" t="s">
        <v>526</v>
      </c>
      <c r="C259" s="37">
        <f t="shared" ref="C259:O259" si="57">SUM(C260:C273)</f>
        <v>27806716.140000001</v>
      </c>
      <c r="D259" s="37">
        <f t="shared" si="57"/>
        <v>2005905.1300000001</v>
      </c>
      <c r="E259" s="37">
        <f t="shared" si="57"/>
        <v>2310188.0100000002</v>
      </c>
      <c r="F259" s="37">
        <f t="shared" si="57"/>
        <v>2144557.37</v>
      </c>
      <c r="G259" s="37">
        <f t="shared" si="57"/>
        <v>2790146.5400000005</v>
      </c>
      <c r="H259" s="37">
        <f t="shared" si="57"/>
        <v>2764674.0999999996</v>
      </c>
      <c r="I259" s="37">
        <f t="shared" si="57"/>
        <v>3650510.6100000003</v>
      </c>
      <c r="J259" s="37">
        <f t="shared" si="57"/>
        <v>1853666.23</v>
      </c>
      <c r="K259" s="37">
        <f t="shared" si="57"/>
        <v>1952779.92</v>
      </c>
      <c r="L259" s="37">
        <f t="shared" si="57"/>
        <v>2436868.9700000002</v>
      </c>
      <c r="M259" s="37">
        <f t="shared" si="57"/>
        <v>2210392.2200000002</v>
      </c>
      <c r="N259" s="37">
        <f t="shared" si="57"/>
        <v>1867617.2</v>
      </c>
      <c r="O259" s="37">
        <f t="shared" si="57"/>
        <v>1819409.84</v>
      </c>
    </row>
    <row r="260" spans="1:15" s="41" customFormat="1" ht="15" customHeight="1">
      <c r="A260" s="7" t="s">
        <v>527</v>
      </c>
      <c r="B260" s="8" t="s">
        <v>528</v>
      </c>
      <c r="C260" s="45">
        <f t="shared" ref="C260:C273" si="58">SUM(D260:O260)</f>
        <v>1</v>
      </c>
      <c r="D260" s="45">
        <v>1</v>
      </c>
      <c r="E260" s="45">
        <v>0</v>
      </c>
      <c r="F260" s="45">
        <v>0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  <c r="L260" s="45">
        <v>0</v>
      </c>
      <c r="M260" s="45">
        <v>0</v>
      </c>
      <c r="N260" s="46">
        <v>0</v>
      </c>
      <c r="O260" s="45">
        <v>0</v>
      </c>
    </row>
    <row r="261" spans="1:15" s="41" customFormat="1" ht="15" customHeight="1">
      <c r="A261" s="7" t="s">
        <v>529</v>
      </c>
      <c r="B261" s="8" t="s">
        <v>675</v>
      </c>
      <c r="C261" s="45">
        <f t="shared" si="58"/>
        <v>3767846.2399999998</v>
      </c>
      <c r="D261" s="45">
        <v>358070.62</v>
      </c>
      <c r="E261" s="45">
        <v>305907.15000000002</v>
      </c>
      <c r="F261" s="45">
        <v>382037.22</v>
      </c>
      <c r="G261" s="45">
        <v>388016.99</v>
      </c>
      <c r="H261" s="45">
        <v>358522.75</v>
      </c>
      <c r="I261" s="45">
        <v>337667.89</v>
      </c>
      <c r="J261" s="45">
        <v>239975.85</v>
      </c>
      <c r="K261" s="45">
        <v>322491.74</v>
      </c>
      <c r="L261" s="45">
        <v>271555.71000000002</v>
      </c>
      <c r="M261" s="45">
        <v>338886.3</v>
      </c>
      <c r="N261" s="46">
        <v>216310.56</v>
      </c>
      <c r="O261" s="45">
        <v>248403.46</v>
      </c>
    </row>
    <row r="262" spans="1:15" s="41" customFormat="1" ht="15" customHeight="1">
      <c r="A262" s="7" t="s">
        <v>530</v>
      </c>
      <c r="B262" s="8" t="s">
        <v>531</v>
      </c>
      <c r="C262" s="45">
        <f t="shared" si="58"/>
        <v>18453164.629999999</v>
      </c>
      <c r="D262" s="45">
        <v>1247252.1200000001</v>
      </c>
      <c r="E262" s="45">
        <v>1507894.57</v>
      </c>
      <c r="F262" s="45">
        <v>1606045.46</v>
      </c>
      <c r="G262" s="45">
        <v>1947315</v>
      </c>
      <c r="H262" s="45">
        <v>2106404.2000000002</v>
      </c>
      <c r="I262" s="45">
        <v>2008293.08</v>
      </c>
      <c r="J262" s="45">
        <v>1346910</v>
      </c>
      <c r="K262" s="45">
        <v>1376745</v>
      </c>
      <c r="L262" s="45">
        <v>1510161</v>
      </c>
      <c r="M262" s="45">
        <v>1420860</v>
      </c>
      <c r="N262" s="46">
        <v>1195389</v>
      </c>
      <c r="O262" s="45">
        <v>1179895.2</v>
      </c>
    </row>
    <row r="263" spans="1:15" s="41" customFormat="1" ht="15" customHeight="1">
      <c r="A263" s="7" t="s">
        <v>532</v>
      </c>
      <c r="B263" s="8" t="s">
        <v>533</v>
      </c>
      <c r="C263" s="45">
        <f t="shared" si="58"/>
        <v>668745.39</v>
      </c>
      <c r="D263" s="45">
        <v>81952.92</v>
      </c>
      <c r="E263" s="45">
        <v>21807.599999999999</v>
      </c>
      <c r="F263" s="45">
        <v>24138.03</v>
      </c>
      <c r="G263" s="45">
        <v>99144</v>
      </c>
      <c r="H263" s="45">
        <v>45328.800000000003</v>
      </c>
      <c r="I263" s="45">
        <v>40596</v>
      </c>
      <c r="J263" s="45">
        <v>13484.4</v>
      </c>
      <c r="K263" s="45">
        <v>66249</v>
      </c>
      <c r="L263" s="45">
        <v>176787.42</v>
      </c>
      <c r="M263" s="45">
        <v>44738.22</v>
      </c>
      <c r="N263" s="46">
        <v>34884</v>
      </c>
      <c r="O263" s="45">
        <v>19635</v>
      </c>
    </row>
    <row r="264" spans="1:15" s="41" customFormat="1" ht="15" customHeight="1">
      <c r="A264" s="7" t="s">
        <v>534</v>
      </c>
      <c r="B264" s="8" t="s">
        <v>535</v>
      </c>
      <c r="C264" s="45">
        <f t="shared" si="58"/>
        <v>1189065.6800000002</v>
      </c>
      <c r="D264" s="45">
        <v>33908.51</v>
      </c>
      <c r="E264" s="45">
        <v>67126.2</v>
      </c>
      <c r="F264" s="45">
        <v>50122.8</v>
      </c>
      <c r="G264" s="45">
        <v>25214.400000000001</v>
      </c>
      <c r="H264" s="45">
        <v>57330.73</v>
      </c>
      <c r="I264" s="45">
        <v>115188.6</v>
      </c>
      <c r="J264" s="45">
        <v>101408</v>
      </c>
      <c r="K264" s="45">
        <v>93339.8</v>
      </c>
      <c r="L264" s="45">
        <v>211019.64</v>
      </c>
      <c r="M264" s="45">
        <v>161670</v>
      </c>
      <c r="N264" s="46">
        <v>155091</v>
      </c>
      <c r="O264" s="45">
        <v>117646</v>
      </c>
    </row>
    <row r="265" spans="1:15" s="41" customFormat="1" ht="15" customHeight="1">
      <c r="A265" s="7" t="s">
        <v>536</v>
      </c>
      <c r="B265" s="8" t="s">
        <v>681</v>
      </c>
      <c r="C265" s="45">
        <f t="shared" si="58"/>
        <v>1663040.67</v>
      </c>
      <c r="D265" s="45">
        <v>52390.5</v>
      </c>
      <c r="E265" s="45">
        <v>68770.13</v>
      </c>
      <c r="F265" s="45">
        <v>53655.89</v>
      </c>
      <c r="G265" s="45">
        <v>49072.2</v>
      </c>
      <c r="H265" s="45">
        <v>89311.4</v>
      </c>
      <c r="I265" s="45">
        <v>557460.35</v>
      </c>
      <c r="J265" s="45">
        <v>78024.800000000003</v>
      </c>
      <c r="K265" s="45">
        <v>85400</v>
      </c>
      <c r="L265" s="45">
        <v>102363.95</v>
      </c>
      <c r="M265" s="45">
        <v>222287.5</v>
      </c>
      <c r="N265" s="46">
        <v>180478.82</v>
      </c>
      <c r="O265" s="45">
        <v>123825.13</v>
      </c>
    </row>
    <row r="266" spans="1:15" s="41" customFormat="1" ht="15" customHeight="1">
      <c r="A266" s="7" t="s">
        <v>537</v>
      </c>
      <c r="B266" s="8" t="s">
        <v>538</v>
      </c>
      <c r="C266" s="45">
        <f t="shared" si="58"/>
        <v>1125982.72</v>
      </c>
      <c r="D266" s="45">
        <v>168767.69</v>
      </c>
      <c r="E266" s="45">
        <v>202908.1</v>
      </c>
      <c r="F266" s="45">
        <v>0</v>
      </c>
      <c r="G266" s="45">
        <v>249371.67</v>
      </c>
      <c r="H266" s="45">
        <v>56424.76</v>
      </c>
      <c r="I266" s="45">
        <v>70530.960000000006</v>
      </c>
      <c r="J266" s="45">
        <v>59951.32</v>
      </c>
      <c r="K266" s="45">
        <v>0</v>
      </c>
      <c r="L266" s="45">
        <v>159333.56</v>
      </c>
      <c r="M266" s="45">
        <v>0</v>
      </c>
      <c r="N266" s="46">
        <v>52898.22</v>
      </c>
      <c r="O266" s="45">
        <v>105796.44</v>
      </c>
    </row>
    <row r="267" spans="1:15" s="41" customFormat="1" ht="15" customHeight="1">
      <c r="A267" s="7" t="s">
        <v>539</v>
      </c>
      <c r="B267" s="8" t="s">
        <v>540</v>
      </c>
      <c r="C267" s="45">
        <f t="shared" si="58"/>
        <v>1</v>
      </c>
      <c r="D267" s="45">
        <v>1</v>
      </c>
      <c r="E267" s="45">
        <v>0</v>
      </c>
      <c r="F267" s="45">
        <v>0</v>
      </c>
      <c r="G267" s="45">
        <v>0</v>
      </c>
      <c r="H267" s="45">
        <v>0</v>
      </c>
      <c r="I267" s="45">
        <v>0</v>
      </c>
      <c r="J267" s="45">
        <v>0</v>
      </c>
      <c r="K267" s="45">
        <v>0</v>
      </c>
      <c r="L267" s="45">
        <v>0</v>
      </c>
      <c r="M267" s="45">
        <v>0</v>
      </c>
      <c r="N267" s="46">
        <v>0</v>
      </c>
      <c r="O267" s="45">
        <v>0</v>
      </c>
    </row>
    <row r="268" spans="1:15" s="41" customFormat="1" ht="15" customHeight="1">
      <c r="A268" s="7" t="s">
        <v>541</v>
      </c>
      <c r="B268" s="8" t="s">
        <v>542</v>
      </c>
      <c r="C268" s="45">
        <f t="shared" si="58"/>
        <v>1</v>
      </c>
      <c r="D268" s="45">
        <v>1</v>
      </c>
      <c r="E268" s="45">
        <v>0</v>
      </c>
      <c r="F268" s="45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  <c r="L268" s="45">
        <v>0</v>
      </c>
      <c r="M268" s="45">
        <v>0</v>
      </c>
      <c r="N268" s="46">
        <v>0</v>
      </c>
      <c r="O268" s="45">
        <v>0</v>
      </c>
    </row>
    <row r="269" spans="1:15" s="41" customFormat="1" ht="15" customHeight="1">
      <c r="A269" s="7" t="s">
        <v>543</v>
      </c>
      <c r="B269" s="8" t="s">
        <v>544</v>
      </c>
      <c r="C269" s="45">
        <f t="shared" si="58"/>
        <v>71971.710000000021</v>
      </c>
      <c r="D269" s="45">
        <v>9155.31</v>
      </c>
      <c r="E269" s="45">
        <v>9624.1299999999992</v>
      </c>
      <c r="F269" s="45">
        <v>7812.7</v>
      </c>
      <c r="G269" s="45">
        <v>7478.41</v>
      </c>
      <c r="H269" s="45">
        <v>11112.26</v>
      </c>
      <c r="I269" s="45">
        <v>6283.22</v>
      </c>
      <c r="J269" s="45">
        <v>1154.4100000000001</v>
      </c>
      <c r="K269" s="45">
        <v>7082.21</v>
      </c>
      <c r="L269" s="45">
        <v>663.36</v>
      </c>
      <c r="M269" s="45">
        <v>2812.04</v>
      </c>
      <c r="N269" s="46">
        <v>6589.92</v>
      </c>
      <c r="O269" s="45">
        <v>2203.7399999999998</v>
      </c>
    </row>
    <row r="270" spans="1:15" s="41" customFormat="1" ht="15" customHeight="1">
      <c r="A270" s="7" t="s">
        <v>545</v>
      </c>
      <c r="B270" s="8" t="s">
        <v>546</v>
      </c>
      <c r="C270" s="45">
        <f t="shared" si="58"/>
        <v>222160.09</v>
      </c>
      <c r="D270" s="45">
        <v>13802.46</v>
      </c>
      <c r="E270" s="45">
        <v>39650.129999999997</v>
      </c>
      <c r="F270" s="45">
        <v>20745.27</v>
      </c>
      <c r="G270" s="45">
        <v>24533.87</v>
      </c>
      <c r="H270" s="45">
        <v>40239.199999999997</v>
      </c>
      <c r="I270" s="45">
        <v>13739.8</v>
      </c>
      <c r="J270" s="45">
        <v>12757.45</v>
      </c>
      <c r="K270" s="45">
        <v>1472.17</v>
      </c>
      <c r="L270" s="45">
        <v>3964.33</v>
      </c>
      <c r="M270" s="45">
        <v>19138.16</v>
      </c>
      <c r="N270" s="46">
        <v>10112.379999999999</v>
      </c>
      <c r="O270" s="45">
        <v>22004.87</v>
      </c>
    </row>
    <row r="271" spans="1:15" s="41" customFormat="1" ht="15" customHeight="1">
      <c r="A271" s="7" t="s">
        <v>547</v>
      </c>
      <c r="B271" s="8" t="s">
        <v>548</v>
      </c>
      <c r="C271" s="45">
        <f t="shared" si="58"/>
        <v>1</v>
      </c>
      <c r="D271" s="45">
        <v>1</v>
      </c>
      <c r="E271" s="45">
        <v>0</v>
      </c>
      <c r="F271" s="45">
        <v>0</v>
      </c>
      <c r="G271" s="45">
        <v>0</v>
      </c>
      <c r="H271" s="45">
        <v>0</v>
      </c>
      <c r="I271" s="45">
        <v>0</v>
      </c>
      <c r="J271" s="45">
        <v>0</v>
      </c>
      <c r="K271" s="45">
        <v>0</v>
      </c>
      <c r="L271" s="45">
        <v>0</v>
      </c>
      <c r="M271" s="45">
        <v>0</v>
      </c>
      <c r="N271" s="45">
        <v>0</v>
      </c>
      <c r="O271" s="45">
        <v>0</v>
      </c>
    </row>
    <row r="272" spans="1:15" s="41" customFormat="1" ht="15" customHeight="1">
      <c r="A272" s="7" t="s">
        <v>549</v>
      </c>
      <c r="B272" s="8" t="s">
        <v>550</v>
      </c>
      <c r="C272" s="45">
        <f t="shared" si="58"/>
        <v>1</v>
      </c>
      <c r="D272" s="45">
        <v>1</v>
      </c>
      <c r="E272" s="45">
        <v>0</v>
      </c>
      <c r="F272" s="45">
        <v>0</v>
      </c>
      <c r="G272" s="45">
        <v>0</v>
      </c>
      <c r="H272" s="45">
        <v>0</v>
      </c>
      <c r="I272" s="45">
        <v>0</v>
      </c>
      <c r="J272" s="45">
        <v>0</v>
      </c>
      <c r="K272" s="45">
        <v>0</v>
      </c>
      <c r="L272" s="45">
        <v>0</v>
      </c>
      <c r="M272" s="45">
        <v>0</v>
      </c>
      <c r="N272" s="46">
        <v>0</v>
      </c>
      <c r="O272" s="45">
        <v>0</v>
      </c>
    </row>
    <row r="273" spans="1:15" s="41" customFormat="1" ht="15" customHeight="1">
      <c r="A273" s="7" t="s">
        <v>551</v>
      </c>
      <c r="B273" s="8" t="s">
        <v>682</v>
      </c>
      <c r="C273" s="45">
        <f t="shared" si="58"/>
        <v>644734.01</v>
      </c>
      <c r="D273" s="45">
        <v>40600</v>
      </c>
      <c r="E273" s="45">
        <v>86500</v>
      </c>
      <c r="F273" s="45">
        <v>0</v>
      </c>
      <c r="G273" s="45">
        <v>0</v>
      </c>
      <c r="H273" s="45">
        <v>0</v>
      </c>
      <c r="I273" s="45">
        <v>500750.71</v>
      </c>
      <c r="J273" s="45">
        <v>0</v>
      </c>
      <c r="K273" s="45">
        <v>0</v>
      </c>
      <c r="L273" s="45">
        <v>1020</v>
      </c>
      <c r="M273" s="45">
        <v>0</v>
      </c>
      <c r="N273" s="46">
        <v>15863.3</v>
      </c>
      <c r="O273" s="45">
        <v>0</v>
      </c>
    </row>
    <row r="274" spans="1:15" s="41" customFormat="1" ht="15" customHeight="1">
      <c r="A274" s="26" t="s">
        <v>552</v>
      </c>
      <c r="B274" s="27" t="s">
        <v>553</v>
      </c>
      <c r="C274" s="20">
        <f t="shared" ref="C274:O274" si="59">+C275</f>
        <v>148358.67000000001</v>
      </c>
      <c r="D274" s="20">
        <f t="shared" si="59"/>
        <v>1633</v>
      </c>
      <c r="E274" s="20">
        <f t="shared" si="59"/>
        <v>6120</v>
      </c>
      <c r="F274" s="20">
        <f t="shared" si="59"/>
        <v>21828</v>
      </c>
      <c r="G274" s="20">
        <f t="shared" si="59"/>
        <v>1052.6400000000001</v>
      </c>
      <c r="H274" s="20">
        <f t="shared" si="59"/>
        <v>86700</v>
      </c>
      <c r="I274" s="20">
        <f t="shared" si="59"/>
        <v>12186.96</v>
      </c>
      <c r="J274" s="20">
        <f t="shared" si="59"/>
        <v>8597.16</v>
      </c>
      <c r="K274" s="20">
        <f t="shared" si="59"/>
        <v>4363.96</v>
      </c>
      <c r="L274" s="20">
        <f t="shared" si="59"/>
        <v>0</v>
      </c>
      <c r="M274" s="20">
        <f t="shared" si="59"/>
        <v>5876.95</v>
      </c>
      <c r="N274" s="20">
        <f t="shared" si="59"/>
        <v>0</v>
      </c>
      <c r="O274" s="20">
        <f t="shared" si="59"/>
        <v>0</v>
      </c>
    </row>
    <row r="275" spans="1:15" s="41" customFormat="1" ht="15" customHeight="1">
      <c r="A275" s="28" t="s">
        <v>554</v>
      </c>
      <c r="B275" s="29" t="s">
        <v>553</v>
      </c>
      <c r="C275" s="37">
        <f t="shared" ref="C275:O275" si="60">SUM(C276:C277)</f>
        <v>148358.67000000001</v>
      </c>
      <c r="D275" s="37">
        <f t="shared" si="60"/>
        <v>1633</v>
      </c>
      <c r="E275" s="37">
        <f t="shared" si="60"/>
        <v>6120</v>
      </c>
      <c r="F275" s="37">
        <f t="shared" si="60"/>
        <v>21828</v>
      </c>
      <c r="G275" s="37">
        <f t="shared" si="60"/>
        <v>1052.6400000000001</v>
      </c>
      <c r="H275" s="37">
        <f t="shared" si="60"/>
        <v>86700</v>
      </c>
      <c r="I275" s="37">
        <f t="shared" si="60"/>
        <v>12186.96</v>
      </c>
      <c r="J275" s="37">
        <f t="shared" si="60"/>
        <v>8597.16</v>
      </c>
      <c r="K275" s="37">
        <f t="shared" si="60"/>
        <v>4363.96</v>
      </c>
      <c r="L275" s="37">
        <f t="shared" si="60"/>
        <v>0</v>
      </c>
      <c r="M275" s="37">
        <f t="shared" si="60"/>
        <v>5876.95</v>
      </c>
      <c r="N275" s="37">
        <f t="shared" si="60"/>
        <v>0</v>
      </c>
      <c r="O275" s="37">
        <f t="shared" si="60"/>
        <v>0</v>
      </c>
    </row>
    <row r="276" spans="1:15" s="41" customFormat="1" ht="15" customHeight="1">
      <c r="A276" s="7" t="s">
        <v>555</v>
      </c>
      <c r="B276" s="8" t="s">
        <v>556</v>
      </c>
      <c r="C276" s="45">
        <f>SUM(D276:O276)</f>
        <v>1</v>
      </c>
      <c r="D276" s="45">
        <v>1</v>
      </c>
      <c r="E276" s="45">
        <v>0</v>
      </c>
      <c r="F276" s="45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  <c r="M276" s="45">
        <v>0</v>
      </c>
      <c r="N276" s="46">
        <v>0</v>
      </c>
      <c r="O276" s="45">
        <v>0</v>
      </c>
    </row>
    <row r="277" spans="1:15" s="41" customFormat="1" ht="15" customHeight="1">
      <c r="A277" s="7" t="s">
        <v>557</v>
      </c>
      <c r="B277" s="8" t="s">
        <v>558</v>
      </c>
      <c r="C277" s="45">
        <f>SUM(D277:O277)</f>
        <v>148357.67000000001</v>
      </c>
      <c r="D277" s="45">
        <v>1632</v>
      </c>
      <c r="E277" s="45">
        <v>6120</v>
      </c>
      <c r="F277" s="45">
        <v>21828</v>
      </c>
      <c r="G277" s="45">
        <v>1052.6400000000001</v>
      </c>
      <c r="H277" s="45">
        <v>86700</v>
      </c>
      <c r="I277" s="45">
        <v>12186.96</v>
      </c>
      <c r="J277" s="45">
        <v>8597.16</v>
      </c>
      <c r="K277" s="45">
        <v>4363.96</v>
      </c>
      <c r="L277" s="45">
        <v>0</v>
      </c>
      <c r="M277" s="45">
        <v>5876.95</v>
      </c>
      <c r="N277" s="46">
        <v>0</v>
      </c>
      <c r="O277" s="45">
        <v>0</v>
      </c>
    </row>
    <row r="278" spans="1:15" s="41" customFormat="1" ht="15" customHeight="1">
      <c r="A278" s="26" t="s">
        <v>559</v>
      </c>
      <c r="B278" s="27" t="s">
        <v>560</v>
      </c>
      <c r="C278" s="20">
        <f t="shared" ref="C278:O278" si="61">+C279+C285+C287+C289+C292</f>
        <v>6356375.4300000016</v>
      </c>
      <c r="D278" s="20">
        <f t="shared" si="61"/>
        <v>430468.91</v>
      </c>
      <c r="E278" s="20">
        <f t="shared" si="61"/>
        <v>502326.33999999997</v>
      </c>
      <c r="F278" s="20">
        <f t="shared" si="61"/>
        <v>528216.78</v>
      </c>
      <c r="G278" s="20">
        <f t="shared" si="61"/>
        <v>525566.84</v>
      </c>
      <c r="H278" s="20">
        <f t="shared" si="61"/>
        <v>476688.57</v>
      </c>
      <c r="I278" s="20">
        <f t="shared" si="61"/>
        <v>499231.67</v>
      </c>
      <c r="J278" s="20">
        <f t="shared" si="61"/>
        <v>516656.26999999996</v>
      </c>
      <c r="K278" s="20">
        <f t="shared" si="61"/>
        <v>563625.55000000005</v>
      </c>
      <c r="L278" s="20">
        <f t="shared" si="61"/>
        <v>476371.19</v>
      </c>
      <c r="M278" s="20">
        <f t="shared" si="61"/>
        <v>494343.22000000003</v>
      </c>
      <c r="N278" s="20">
        <f t="shared" si="61"/>
        <v>464194.87000000005</v>
      </c>
      <c r="O278" s="20">
        <f t="shared" si="61"/>
        <v>878685.22</v>
      </c>
    </row>
    <row r="279" spans="1:15" s="41" customFormat="1" ht="15" customHeight="1">
      <c r="A279" s="28" t="s">
        <v>561</v>
      </c>
      <c r="B279" s="29" t="s">
        <v>560</v>
      </c>
      <c r="C279" s="37">
        <f t="shared" ref="C279:O279" si="62">SUM(C280:C284)</f>
        <v>5813145.5700000012</v>
      </c>
      <c r="D279" s="37">
        <f t="shared" si="62"/>
        <v>430465.91</v>
      </c>
      <c r="E279" s="37">
        <f t="shared" si="62"/>
        <v>487026.33999999997</v>
      </c>
      <c r="F279" s="37">
        <f t="shared" si="62"/>
        <v>483646.83</v>
      </c>
      <c r="G279" s="37">
        <f t="shared" si="62"/>
        <v>444038.26</v>
      </c>
      <c r="H279" s="37">
        <f t="shared" si="62"/>
        <v>446231.4</v>
      </c>
      <c r="I279" s="37">
        <f t="shared" si="62"/>
        <v>457769.08999999997</v>
      </c>
      <c r="J279" s="37">
        <f t="shared" si="62"/>
        <v>466961.91999999998</v>
      </c>
      <c r="K279" s="37">
        <f t="shared" si="62"/>
        <v>473937</v>
      </c>
      <c r="L279" s="37">
        <f t="shared" si="62"/>
        <v>425442.64</v>
      </c>
      <c r="M279" s="37">
        <f t="shared" si="62"/>
        <v>423014.67000000004</v>
      </c>
      <c r="N279" s="37">
        <f t="shared" si="62"/>
        <v>421426.29000000004</v>
      </c>
      <c r="O279" s="37">
        <f t="shared" si="62"/>
        <v>853185.22</v>
      </c>
    </row>
    <row r="280" spans="1:15" s="41" customFormat="1" ht="15" customHeight="1">
      <c r="A280" s="7" t="s">
        <v>562</v>
      </c>
      <c r="B280" s="8" t="s">
        <v>563</v>
      </c>
      <c r="C280" s="45">
        <f>SUM(D280:O280)</f>
        <v>303111.90000000002</v>
      </c>
      <c r="D280" s="45">
        <v>9240.2999999999993</v>
      </c>
      <c r="E280" s="45">
        <v>13493.6</v>
      </c>
      <c r="F280" s="45">
        <v>33558</v>
      </c>
      <c r="G280" s="45">
        <v>37520</v>
      </c>
      <c r="H280" s="45">
        <v>14769.6</v>
      </c>
      <c r="I280" s="45">
        <v>34390.400000000001</v>
      </c>
      <c r="J280" s="45">
        <v>39780</v>
      </c>
      <c r="K280" s="45">
        <v>46920</v>
      </c>
      <c r="L280" s="45">
        <v>19380</v>
      </c>
      <c r="M280" s="45">
        <v>12240</v>
      </c>
      <c r="N280" s="46">
        <v>16320</v>
      </c>
      <c r="O280" s="45">
        <v>25500</v>
      </c>
    </row>
    <row r="281" spans="1:15" s="41" customFormat="1" ht="15" customHeight="1">
      <c r="A281" s="7" t="s">
        <v>564</v>
      </c>
      <c r="B281" s="8" t="s">
        <v>565</v>
      </c>
      <c r="C281" s="45">
        <f>SUM(D281:O281)</f>
        <v>1</v>
      </c>
      <c r="D281" s="45">
        <v>1</v>
      </c>
      <c r="E281" s="45">
        <v>0</v>
      </c>
      <c r="F281" s="45">
        <v>0</v>
      </c>
      <c r="G281" s="45">
        <v>0</v>
      </c>
      <c r="H281" s="45">
        <v>0</v>
      </c>
      <c r="I281" s="45">
        <v>0</v>
      </c>
      <c r="J281" s="45">
        <v>0</v>
      </c>
      <c r="K281" s="45">
        <v>0</v>
      </c>
      <c r="L281" s="45">
        <v>0</v>
      </c>
      <c r="M281" s="45">
        <v>0</v>
      </c>
      <c r="N281" s="46">
        <v>0</v>
      </c>
      <c r="O281" s="45">
        <v>0</v>
      </c>
    </row>
    <row r="282" spans="1:15" s="41" customFormat="1" ht="15" customHeight="1">
      <c r="A282" s="7" t="s">
        <v>566</v>
      </c>
      <c r="B282" s="8" t="s">
        <v>560</v>
      </c>
      <c r="C282" s="45">
        <f>SUM(D282:O282)</f>
        <v>48414.17</v>
      </c>
      <c r="D282" s="45">
        <v>12005.32</v>
      </c>
      <c r="E282" s="45">
        <v>19055.39</v>
      </c>
      <c r="F282" s="45">
        <v>3060.76</v>
      </c>
      <c r="G282" s="45">
        <v>3068.31</v>
      </c>
      <c r="H282" s="45">
        <v>6231.8</v>
      </c>
      <c r="I282" s="45">
        <v>3724.07</v>
      </c>
      <c r="J282" s="45">
        <v>81.239999999999995</v>
      </c>
      <c r="K282" s="45">
        <v>7.89</v>
      </c>
      <c r="L282" s="45">
        <v>123.72</v>
      </c>
      <c r="M282" s="45">
        <v>24.71</v>
      </c>
      <c r="N282" s="46">
        <v>30.27</v>
      </c>
      <c r="O282" s="45">
        <v>1000.69</v>
      </c>
    </row>
    <row r="283" spans="1:15" s="41" customFormat="1" ht="15" customHeight="1">
      <c r="A283" s="7" t="s">
        <v>567</v>
      </c>
      <c r="B283" s="8" t="s">
        <v>568</v>
      </c>
      <c r="C283" s="45">
        <f>SUM(D283:O283)</f>
        <v>295949.08</v>
      </c>
      <c r="D283" s="45">
        <v>0</v>
      </c>
      <c r="E283" s="45">
        <v>0</v>
      </c>
      <c r="F283" s="45">
        <v>0</v>
      </c>
      <c r="G283" s="45">
        <v>0</v>
      </c>
      <c r="H283" s="45">
        <v>0</v>
      </c>
      <c r="I283" s="45">
        <v>0</v>
      </c>
      <c r="J283" s="45">
        <v>0</v>
      </c>
      <c r="K283" s="45">
        <v>0</v>
      </c>
      <c r="L283" s="45">
        <v>0</v>
      </c>
      <c r="M283" s="45">
        <v>0</v>
      </c>
      <c r="N283" s="46">
        <v>0</v>
      </c>
      <c r="O283" s="45">
        <v>295949.08</v>
      </c>
    </row>
    <row r="284" spans="1:15" s="41" customFormat="1" ht="15" customHeight="1">
      <c r="A284" s="7" t="s">
        <v>569</v>
      </c>
      <c r="B284" s="8" t="s">
        <v>570</v>
      </c>
      <c r="C284" s="45">
        <f>SUM(D284:O284)</f>
        <v>5165669.4200000009</v>
      </c>
      <c r="D284" s="45">
        <v>409219.29</v>
      </c>
      <c r="E284" s="45">
        <v>454477.35</v>
      </c>
      <c r="F284" s="45">
        <v>447028.07</v>
      </c>
      <c r="G284" s="45">
        <v>403449.95</v>
      </c>
      <c r="H284" s="45">
        <v>425230</v>
      </c>
      <c r="I284" s="45">
        <v>419654.62</v>
      </c>
      <c r="J284" s="45">
        <v>427100.68</v>
      </c>
      <c r="K284" s="45">
        <v>427009.11</v>
      </c>
      <c r="L284" s="45">
        <v>405938.92</v>
      </c>
      <c r="M284" s="45">
        <v>410749.96</v>
      </c>
      <c r="N284" s="46">
        <v>405076.02</v>
      </c>
      <c r="O284" s="45">
        <v>530735.44999999995</v>
      </c>
    </row>
    <row r="285" spans="1:15" s="41" customFormat="1" ht="15" customHeight="1">
      <c r="A285" s="28" t="s">
        <v>571</v>
      </c>
      <c r="B285" s="29" t="s">
        <v>572</v>
      </c>
      <c r="C285" s="37">
        <f t="shared" ref="C285:O285" si="63">+C286</f>
        <v>1</v>
      </c>
      <c r="D285" s="37">
        <f t="shared" si="63"/>
        <v>1</v>
      </c>
      <c r="E285" s="37">
        <f t="shared" si="63"/>
        <v>0</v>
      </c>
      <c r="F285" s="37">
        <f t="shared" si="63"/>
        <v>0</v>
      </c>
      <c r="G285" s="37">
        <f t="shared" si="63"/>
        <v>0</v>
      </c>
      <c r="H285" s="37">
        <f t="shared" si="63"/>
        <v>0</v>
      </c>
      <c r="I285" s="37">
        <f t="shared" si="63"/>
        <v>0</v>
      </c>
      <c r="J285" s="37">
        <f t="shared" si="63"/>
        <v>0</v>
      </c>
      <c r="K285" s="37">
        <f t="shared" si="63"/>
        <v>0</v>
      </c>
      <c r="L285" s="37">
        <f t="shared" si="63"/>
        <v>0</v>
      </c>
      <c r="M285" s="37">
        <f t="shared" si="63"/>
        <v>0</v>
      </c>
      <c r="N285" s="37">
        <f t="shared" si="63"/>
        <v>0</v>
      </c>
      <c r="O285" s="37">
        <f t="shared" si="63"/>
        <v>0</v>
      </c>
    </row>
    <row r="286" spans="1:15" s="41" customFormat="1" ht="15" customHeight="1">
      <c r="A286" s="7" t="s">
        <v>573</v>
      </c>
      <c r="B286" s="8" t="s">
        <v>574</v>
      </c>
      <c r="C286" s="45">
        <f>SUM(D286:O286)</f>
        <v>1</v>
      </c>
      <c r="D286" s="45">
        <v>1</v>
      </c>
      <c r="E286" s="45">
        <v>0</v>
      </c>
      <c r="F286" s="45">
        <v>0</v>
      </c>
      <c r="G286" s="45">
        <v>0</v>
      </c>
      <c r="H286" s="45">
        <v>0</v>
      </c>
      <c r="I286" s="45">
        <v>0</v>
      </c>
      <c r="J286" s="45">
        <v>0</v>
      </c>
      <c r="K286" s="45">
        <v>0</v>
      </c>
      <c r="L286" s="45">
        <v>0</v>
      </c>
      <c r="M286" s="45">
        <v>0</v>
      </c>
      <c r="N286" s="46">
        <v>0</v>
      </c>
      <c r="O286" s="45">
        <v>0</v>
      </c>
    </row>
    <row r="287" spans="1:15" s="41" customFormat="1" ht="15" customHeight="1">
      <c r="A287" s="28" t="s">
        <v>575</v>
      </c>
      <c r="B287" s="29" t="s">
        <v>576</v>
      </c>
      <c r="C287" s="37">
        <f t="shared" ref="C287:O287" si="64">+C288</f>
        <v>1</v>
      </c>
      <c r="D287" s="37">
        <f t="shared" si="64"/>
        <v>1</v>
      </c>
      <c r="E287" s="37">
        <f t="shared" si="64"/>
        <v>0</v>
      </c>
      <c r="F287" s="37">
        <f t="shared" si="64"/>
        <v>0</v>
      </c>
      <c r="G287" s="37">
        <f t="shared" si="64"/>
        <v>0</v>
      </c>
      <c r="H287" s="37">
        <f t="shared" si="64"/>
        <v>0</v>
      </c>
      <c r="I287" s="37">
        <f t="shared" si="64"/>
        <v>0</v>
      </c>
      <c r="J287" s="37">
        <f t="shared" si="64"/>
        <v>0</v>
      </c>
      <c r="K287" s="37">
        <f t="shared" si="64"/>
        <v>0</v>
      </c>
      <c r="L287" s="37">
        <f t="shared" si="64"/>
        <v>0</v>
      </c>
      <c r="M287" s="37">
        <f t="shared" si="64"/>
        <v>0</v>
      </c>
      <c r="N287" s="37">
        <f t="shared" si="64"/>
        <v>0</v>
      </c>
      <c r="O287" s="37">
        <f t="shared" si="64"/>
        <v>0</v>
      </c>
    </row>
    <row r="288" spans="1:15" s="41" customFormat="1" ht="15" customHeight="1">
      <c r="A288" s="7" t="s">
        <v>577</v>
      </c>
      <c r="B288" s="8" t="s">
        <v>578</v>
      </c>
      <c r="C288" s="45">
        <f>SUM(D288:O288)</f>
        <v>1</v>
      </c>
      <c r="D288" s="45">
        <v>1</v>
      </c>
      <c r="E288" s="45">
        <v>0</v>
      </c>
      <c r="F288" s="45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5">
        <v>0</v>
      </c>
      <c r="N288" s="46">
        <v>0</v>
      </c>
      <c r="O288" s="45">
        <v>0</v>
      </c>
    </row>
    <row r="289" spans="1:15" s="41" customFormat="1" ht="15" customHeight="1">
      <c r="A289" s="28" t="s">
        <v>579</v>
      </c>
      <c r="B289" s="29" t="s">
        <v>580</v>
      </c>
      <c r="C289" s="37">
        <f t="shared" ref="C289:O289" si="65">SUM(C290:C291)</f>
        <v>543226.8600000001</v>
      </c>
      <c r="D289" s="37">
        <f t="shared" si="65"/>
        <v>0</v>
      </c>
      <c r="E289" s="37">
        <f t="shared" si="65"/>
        <v>15300</v>
      </c>
      <c r="F289" s="37">
        <f t="shared" si="65"/>
        <v>44569.95</v>
      </c>
      <c r="G289" s="37">
        <f t="shared" si="65"/>
        <v>81528.58</v>
      </c>
      <c r="H289" s="37">
        <f t="shared" si="65"/>
        <v>30457.17</v>
      </c>
      <c r="I289" s="37">
        <f t="shared" si="65"/>
        <v>41462.58</v>
      </c>
      <c r="J289" s="37">
        <f t="shared" si="65"/>
        <v>49694.35</v>
      </c>
      <c r="K289" s="37">
        <f t="shared" si="65"/>
        <v>89688.55</v>
      </c>
      <c r="L289" s="37">
        <f t="shared" si="65"/>
        <v>50928.55</v>
      </c>
      <c r="M289" s="37">
        <f t="shared" si="65"/>
        <v>71328.55</v>
      </c>
      <c r="N289" s="37">
        <f t="shared" si="65"/>
        <v>42768.58</v>
      </c>
      <c r="O289" s="37">
        <f t="shared" si="65"/>
        <v>25500</v>
      </c>
    </row>
    <row r="290" spans="1:15" s="41" customFormat="1" ht="15" customHeight="1">
      <c r="A290" s="7" t="s">
        <v>581</v>
      </c>
      <c r="B290" s="8" t="s">
        <v>582</v>
      </c>
      <c r="C290" s="45">
        <f>SUM(D290:O290)</f>
        <v>473866.86000000004</v>
      </c>
      <c r="D290" s="45">
        <v>0</v>
      </c>
      <c r="E290" s="45">
        <v>0</v>
      </c>
      <c r="F290" s="45">
        <v>34369.949999999997</v>
      </c>
      <c r="G290" s="45">
        <v>81528.58</v>
      </c>
      <c r="H290" s="45">
        <v>30457.17</v>
      </c>
      <c r="I290" s="45">
        <v>37382.58</v>
      </c>
      <c r="J290" s="45">
        <v>45614.35</v>
      </c>
      <c r="K290" s="45">
        <v>66228.55</v>
      </c>
      <c r="L290" s="45">
        <v>50928.55</v>
      </c>
      <c r="M290" s="45">
        <v>71328.55</v>
      </c>
      <c r="N290" s="46">
        <v>30528.58</v>
      </c>
      <c r="O290" s="45">
        <v>25500</v>
      </c>
    </row>
    <row r="291" spans="1:15" s="41" customFormat="1" ht="15" customHeight="1">
      <c r="A291" s="7" t="s">
        <v>583</v>
      </c>
      <c r="B291" s="8" t="s">
        <v>584</v>
      </c>
      <c r="C291" s="45">
        <f>SUM(D291:O291)</f>
        <v>69360</v>
      </c>
      <c r="D291" s="45">
        <v>0</v>
      </c>
      <c r="E291" s="45">
        <v>15300</v>
      </c>
      <c r="F291" s="45">
        <v>10200</v>
      </c>
      <c r="G291" s="45">
        <v>0</v>
      </c>
      <c r="H291" s="45">
        <v>0</v>
      </c>
      <c r="I291" s="45">
        <v>4080</v>
      </c>
      <c r="J291" s="45">
        <v>4080</v>
      </c>
      <c r="K291" s="45">
        <v>23460</v>
      </c>
      <c r="L291" s="45">
        <v>0</v>
      </c>
      <c r="M291" s="45">
        <v>0</v>
      </c>
      <c r="N291" s="46">
        <v>12240</v>
      </c>
      <c r="O291" s="45">
        <v>0</v>
      </c>
    </row>
    <row r="292" spans="1:15" s="41" customFormat="1" ht="15" customHeight="1">
      <c r="A292" s="28" t="s">
        <v>585</v>
      </c>
      <c r="B292" s="29" t="s">
        <v>586</v>
      </c>
      <c r="C292" s="37">
        <f t="shared" ref="C292:O292" si="66">+C293</f>
        <v>1</v>
      </c>
      <c r="D292" s="37">
        <f t="shared" si="66"/>
        <v>1</v>
      </c>
      <c r="E292" s="37">
        <f t="shared" si="66"/>
        <v>0</v>
      </c>
      <c r="F292" s="37">
        <f t="shared" si="66"/>
        <v>0</v>
      </c>
      <c r="G292" s="37">
        <f t="shared" si="66"/>
        <v>0</v>
      </c>
      <c r="H292" s="37">
        <f t="shared" si="66"/>
        <v>0</v>
      </c>
      <c r="I292" s="37">
        <f t="shared" si="66"/>
        <v>0</v>
      </c>
      <c r="J292" s="37">
        <f t="shared" si="66"/>
        <v>0</v>
      </c>
      <c r="K292" s="37">
        <f t="shared" si="66"/>
        <v>0</v>
      </c>
      <c r="L292" s="37">
        <f t="shared" si="66"/>
        <v>0</v>
      </c>
      <c r="M292" s="37">
        <f t="shared" si="66"/>
        <v>0</v>
      </c>
      <c r="N292" s="37">
        <f t="shared" si="66"/>
        <v>0</v>
      </c>
      <c r="O292" s="37">
        <f t="shared" si="66"/>
        <v>0</v>
      </c>
    </row>
    <row r="293" spans="1:15" s="41" customFormat="1" ht="15" customHeight="1">
      <c r="A293" s="7" t="s">
        <v>587</v>
      </c>
      <c r="B293" s="8" t="s">
        <v>586</v>
      </c>
      <c r="C293" s="45">
        <f>SUM(D293:O293)</f>
        <v>1</v>
      </c>
      <c r="D293" s="45">
        <v>1</v>
      </c>
      <c r="E293" s="45">
        <v>0</v>
      </c>
      <c r="F293" s="45">
        <v>0</v>
      </c>
      <c r="G293" s="45">
        <v>0</v>
      </c>
      <c r="H293" s="45">
        <v>0</v>
      </c>
      <c r="I293" s="45">
        <v>0</v>
      </c>
      <c r="J293" s="45">
        <v>0</v>
      </c>
      <c r="K293" s="45">
        <v>0</v>
      </c>
      <c r="L293" s="45">
        <v>0</v>
      </c>
      <c r="M293" s="45">
        <v>0</v>
      </c>
      <c r="N293" s="46">
        <v>0</v>
      </c>
      <c r="O293" s="45">
        <v>0</v>
      </c>
    </row>
    <row r="294" spans="1:15" s="41" customFormat="1" ht="15" customHeight="1">
      <c r="A294" s="26" t="s">
        <v>588</v>
      </c>
      <c r="B294" s="27" t="s">
        <v>589</v>
      </c>
      <c r="C294" s="20">
        <f t="shared" ref="C294:O294" si="67">+C295+C301+C307</f>
        <v>37464.800000000003</v>
      </c>
      <c r="D294" s="20">
        <f t="shared" si="67"/>
        <v>5050.3500000000004</v>
      </c>
      <c r="E294" s="20">
        <f t="shared" si="67"/>
        <v>3375.2799999999997</v>
      </c>
      <c r="F294" s="20">
        <f t="shared" si="67"/>
        <v>3149.15</v>
      </c>
      <c r="G294" s="20">
        <f t="shared" si="67"/>
        <v>4752.2</v>
      </c>
      <c r="H294" s="20">
        <f t="shared" si="67"/>
        <v>3137.1499999999996</v>
      </c>
      <c r="I294" s="20">
        <f t="shared" si="67"/>
        <v>2680.33</v>
      </c>
      <c r="J294" s="20">
        <f t="shared" si="67"/>
        <v>3018.14</v>
      </c>
      <c r="K294" s="20">
        <f t="shared" si="67"/>
        <v>2887.61</v>
      </c>
      <c r="L294" s="20">
        <f t="shared" si="67"/>
        <v>2100.34</v>
      </c>
      <c r="M294" s="20">
        <f t="shared" si="67"/>
        <v>1451.28</v>
      </c>
      <c r="N294" s="20">
        <f t="shared" si="67"/>
        <v>3648.66</v>
      </c>
      <c r="O294" s="20">
        <f t="shared" si="67"/>
        <v>2214.31</v>
      </c>
    </row>
    <row r="295" spans="1:15" s="41" customFormat="1" ht="15" customHeight="1">
      <c r="A295" s="28" t="s">
        <v>590</v>
      </c>
      <c r="B295" s="29" t="s">
        <v>2</v>
      </c>
      <c r="C295" s="37">
        <f>SUM(C296:C300)</f>
        <v>13634.76</v>
      </c>
      <c r="D295" s="37">
        <f t="shared" ref="D295:O295" si="68">SUM(D296:D300)</f>
        <v>2604.6000000000004</v>
      </c>
      <c r="E295" s="37">
        <f t="shared" si="68"/>
        <v>1532.08</v>
      </c>
      <c r="F295" s="37">
        <f t="shared" si="68"/>
        <v>590.84</v>
      </c>
      <c r="G295" s="37">
        <f t="shared" si="68"/>
        <v>1440.58</v>
      </c>
      <c r="H295" s="37">
        <f t="shared" si="68"/>
        <v>1415.59</v>
      </c>
      <c r="I295" s="37">
        <f t="shared" si="68"/>
        <v>589</v>
      </c>
      <c r="J295" s="37">
        <f t="shared" si="68"/>
        <v>452</v>
      </c>
      <c r="K295" s="37">
        <f t="shared" si="68"/>
        <v>1382.73</v>
      </c>
      <c r="L295" s="37">
        <f t="shared" si="68"/>
        <v>238.09</v>
      </c>
      <c r="M295" s="37">
        <f t="shared" si="68"/>
        <v>151.28</v>
      </c>
      <c r="N295" s="37">
        <f t="shared" si="68"/>
        <v>2223.66</v>
      </c>
      <c r="O295" s="37">
        <f t="shared" si="68"/>
        <v>1014.31</v>
      </c>
    </row>
    <row r="296" spans="1:15" s="41" customFormat="1" ht="15" customHeight="1">
      <c r="A296" s="7" t="s">
        <v>591</v>
      </c>
      <c r="B296" s="8" t="s">
        <v>592</v>
      </c>
      <c r="C296" s="45">
        <f>SUM(D296:O296)</f>
        <v>0</v>
      </c>
      <c r="D296" s="45">
        <v>0</v>
      </c>
      <c r="E296" s="45">
        <v>0</v>
      </c>
      <c r="F296" s="45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  <c r="M296" s="45">
        <v>0</v>
      </c>
      <c r="N296" s="45">
        <v>0</v>
      </c>
      <c r="O296" s="45">
        <v>0</v>
      </c>
    </row>
    <row r="297" spans="1:15" s="41" customFormat="1" ht="15" customHeight="1">
      <c r="A297" s="7" t="s">
        <v>593</v>
      </c>
      <c r="B297" s="8" t="s">
        <v>594</v>
      </c>
      <c r="C297" s="45">
        <f>SUM(D297:O297)</f>
        <v>12738.04</v>
      </c>
      <c r="D297" s="45">
        <v>1707.88</v>
      </c>
      <c r="E297" s="45">
        <v>1532.08</v>
      </c>
      <c r="F297" s="45">
        <v>590.84</v>
      </c>
      <c r="G297" s="45">
        <v>1440.58</v>
      </c>
      <c r="H297" s="45">
        <v>1415.59</v>
      </c>
      <c r="I297" s="45">
        <v>589</v>
      </c>
      <c r="J297" s="45">
        <v>452</v>
      </c>
      <c r="K297" s="45">
        <v>1382.73</v>
      </c>
      <c r="L297" s="45">
        <v>238.09</v>
      </c>
      <c r="M297" s="45">
        <v>151.28</v>
      </c>
      <c r="N297" s="46">
        <v>2223.66</v>
      </c>
      <c r="O297" s="45">
        <v>1014.31</v>
      </c>
    </row>
    <row r="298" spans="1:15" s="41" customFormat="1" ht="15" customHeight="1">
      <c r="A298" s="7" t="s">
        <v>595</v>
      </c>
      <c r="B298" s="8" t="s">
        <v>596</v>
      </c>
      <c r="C298" s="45">
        <f t="shared" ref="C298:C300" si="69">SUM(D298:O298)</f>
        <v>896.72</v>
      </c>
      <c r="D298" s="45">
        <v>896.72</v>
      </c>
      <c r="E298" s="45">
        <v>0</v>
      </c>
      <c r="F298" s="45">
        <v>0</v>
      </c>
      <c r="G298" s="45">
        <v>0</v>
      </c>
      <c r="H298" s="45">
        <v>0</v>
      </c>
      <c r="I298" s="45">
        <v>0</v>
      </c>
      <c r="J298" s="45">
        <v>0</v>
      </c>
      <c r="K298" s="45">
        <v>0</v>
      </c>
      <c r="L298" s="45">
        <v>0</v>
      </c>
      <c r="M298" s="45">
        <v>0</v>
      </c>
      <c r="N298" s="45">
        <v>0</v>
      </c>
      <c r="O298" s="45">
        <v>0</v>
      </c>
    </row>
    <row r="299" spans="1:15" s="41" customFormat="1" ht="15" customHeight="1">
      <c r="A299" s="7" t="s">
        <v>597</v>
      </c>
      <c r="B299" s="39" t="s">
        <v>598</v>
      </c>
      <c r="C299" s="45">
        <f t="shared" si="69"/>
        <v>0</v>
      </c>
      <c r="D299" s="45">
        <v>0</v>
      </c>
      <c r="E299" s="45">
        <v>0</v>
      </c>
      <c r="F299" s="45">
        <v>0</v>
      </c>
      <c r="G299" s="45">
        <v>0</v>
      </c>
      <c r="H299" s="45">
        <v>0</v>
      </c>
      <c r="I299" s="45">
        <v>0</v>
      </c>
      <c r="J299" s="45">
        <v>0</v>
      </c>
      <c r="K299" s="45">
        <v>0</v>
      </c>
      <c r="L299" s="45">
        <v>0</v>
      </c>
      <c r="M299" s="45">
        <v>0</v>
      </c>
      <c r="N299" s="45">
        <v>0</v>
      </c>
      <c r="O299" s="45">
        <v>0</v>
      </c>
    </row>
    <row r="300" spans="1:15" s="41" customFormat="1" ht="15" customHeight="1">
      <c r="A300" s="7" t="s">
        <v>599</v>
      </c>
      <c r="B300" s="39" t="s">
        <v>600</v>
      </c>
      <c r="C300" s="45">
        <f t="shared" si="69"/>
        <v>0</v>
      </c>
      <c r="D300" s="45">
        <v>0</v>
      </c>
      <c r="E300" s="45">
        <v>0</v>
      </c>
      <c r="F300" s="45">
        <v>0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L300" s="45">
        <v>0</v>
      </c>
      <c r="M300" s="45">
        <v>0</v>
      </c>
      <c r="N300" s="45">
        <v>0</v>
      </c>
      <c r="O300" s="45">
        <v>0</v>
      </c>
    </row>
    <row r="301" spans="1:15" s="41" customFormat="1" ht="15" customHeight="1">
      <c r="A301" s="32" t="s">
        <v>601</v>
      </c>
      <c r="B301" s="33" t="s">
        <v>3</v>
      </c>
      <c r="C301" s="38">
        <f t="shared" ref="C301:O301" si="70">SUM(C302:C306)</f>
        <v>1875.72</v>
      </c>
      <c r="D301" s="38">
        <f t="shared" si="70"/>
        <v>3</v>
      </c>
      <c r="E301" s="38">
        <f t="shared" si="70"/>
        <v>0</v>
      </c>
      <c r="F301" s="38">
        <f t="shared" si="70"/>
        <v>0</v>
      </c>
      <c r="G301" s="38">
        <f t="shared" si="70"/>
        <v>459</v>
      </c>
      <c r="H301" s="38">
        <f t="shared" si="70"/>
        <v>0</v>
      </c>
      <c r="I301" s="38">
        <f t="shared" si="70"/>
        <v>532.44000000000005</v>
      </c>
      <c r="J301" s="38">
        <f t="shared" si="70"/>
        <v>881.28</v>
      </c>
      <c r="K301" s="38">
        <f t="shared" si="70"/>
        <v>0</v>
      </c>
      <c r="L301" s="38">
        <f t="shared" si="70"/>
        <v>0</v>
      </c>
      <c r="M301" s="38">
        <f t="shared" si="70"/>
        <v>0</v>
      </c>
      <c r="N301" s="38">
        <f t="shared" si="70"/>
        <v>0</v>
      </c>
      <c r="O301" s="38">
        <f t="shared" si="70"/>
        <v>0</v>
      </c>
    </row>
    <row r="302" spans="1:15" s="41" customFormat="1" ht="15" customHeight="1">
      <c r="A302" s="7" t="s">
        <v>602</v>
      </c>
      <c r="B302" s="8" t="s">
        <v>603</v>
      </c>
      <c r="C302" s="45">
        <f>SUM(D302:O302)</f>
        <v>973.08</v>
      </c>
      <c r="D302" s="45">
        <v>0</v>
      </c>
      <c r="E302" s="45">
        <v>0</v>
      </c>
      <c r="F302" s="45">
        <v>0</v>
      </c>
      <c r="G302" s="45">
        <v>0</v>
      </c>
      <c r="H302" s="45">
        <v>0</v>
      </c>
      <c r="I302" s="45">
        <v>532.44000000000005</v>
      </c>
      <c r="J302" s="45">
        <v>440.64</v>
      </c>
      <c r="K302" s="45">
        <v>0</v>
      </c>
      <c r="L302" s="45">
        <v>0</v>
      </c>
      <c r="M302" s="45">
        <v>0</v>
      </c>
      <c r="N302" s="46">
        <v>0</v>
      </c>
      <c r="O302" s="45">
        <v>0</v>
      </c>
    </row>
    <row r="303" spans="1:15" s="41" customFormat="1" ht="15" customHeight="1">
      <c r="A303" s="7" t="s">
        <v>604</v>
      </c>
      <c r="B303" s="8" t="s">
        <v>605</v>
      </c>
      <c r="C303" s="45">
        <f>SUM(D303:O303)</f>
        <v>899.64</v>
      </c>
      <c r="D303" s="45">
        <v>0</v>
      </c>
      <c r="E303" s="45">
        <v>0</v>
      </c>
      <c r="F303" s="45">
        <v>0</v>
      </c>
      <c r="G303" s="45">
        <v>459</v>
      </c>
      <c r="H303" s="45">
        <v>0</v>
      </c>
      <c r="I303" s="45">
        <v>0</v>
      </c>
      <c r="J303" s="45">
        <v>440.64</v>
      </c>
      <c r="K303" s="45">
        <v>0</v>
      </c>
      <c r="L303" s="45">
        <v>0</v>
      </c>
      <c r="M303" s="45">
        <v>0</v>
      </c>
      <c r="N303" s="46">
        <v>0</v>
      </c>
      <c r="O303" s="45">
        <v>0</v>
      </c>
    </row>
    <row r="304" spans="1:15" s="41" customFormat="1" ht="15" customHeight="1">
      <c r="A304" s="7" t="s">
        <v>606</v>
      </c>
      <c r="B304" s="8" t="s">
        <v>607</v>
      </c>
      <c r="C304" s="45">
        <f>SUM(D304:O304)</f>
        <v>1</v>
      </c>
      <c r="D304" s="45">
        <v>1</v>
      </c>
      <c r="E304" s="45">
        <v>0</v>
      </c>
      <c r="F304" s="45">
        <v>0</v>
      </c>
      <c r="G304" s="45">
        <v>0</v>
      </c>
      <c r="H304" s="45">
        <v>0</v>
      </c>
      <c r="I304" s="45">
        <v>0</v>
      </c>
      <c r="J304" s="45">
        <v>0</v>
      </c>
      <c r="K304" s="45">
        <v>0</v>
      </c>
      <c r="L304" s="45">
        <v>0</v>
      </c>
      <c r="M304" s="45">
        <v>0</v>
      </c>
      <c r="N304" s="46">
        <v>0</v>
      </c>
      <c r="O304" s="45">
        <v>0</v>
      </c>
    </row>
    <row r="305" spans="1:15" s="41" customFormat="1" ht="15" customHeight="1">
      <c r="A305" s="7" t="s">
        <v>608</v>
      </c>
      <c r="B305" s="8" t="s">
        <v>609</v>
      </c>
      <c r="C305" s="45">
        <f>SUM(D305:O305)</f>
        <v>1</v>
      </c>
      <c r="D305" s="45">
        <v>1</v>
      </c>
      <c r="E305" s="45">
        <v>0</v>
      </c>
      <c r="F305" s="45">
        <v>0</v>
      </c>
      <c r="G305" s="45">
        <v>0</v>
      </c>
      <c r="H305" s="45">
        <v>0</v>
      </c>
      <c r="I305" s="45">
        <v>0</v>
      </c>
      <c r="J305" s="45">
        <v>0</v>
      </c>
      <c r="K305" s="45">
        <v>0</v>
      </c>
      <c r="L305" s="45">
        <v>0</v>
      </c>
      <c r="M305" s="45">
        <v>0</v>
      </c>
      <c r="N305" s="46">
        <v>0</v>
      </c>
      <c r="O305" s="45">
        <v>0</v>
      </c>
    </row>
    <row r="306" spans="1:15" s="41" customFormat="1" ht="15" customHeight="1">
      <c r="A306" s="7" t="s">
        <v>610</v>
      </c>
      <c r="B306" s="8" t="s">
        <v>611</v>
      </c>
      <c r="C306" s="45">
        <f>SUM(D306:O306)</f>
        <v>1</v>
      </c>
      <c r="D306" s="45">
        <v>1</v>
      </c>
      <c r="E306" s="45">
        <v>0</v>
      </c>
      <c r="F306" s="45">
        <v>0</v>
      </c>
      <c r="G306" s="45">
        <v>0</v>
      </c>
      <c r="H306" s="45">
        <v>0</v>
      </c>
      <c r="I306" s="45">
        <v>0</v>
      </c>
      <c r="J306" s="45">
        <v>0</v>
      </c>
      <c r="K306" s="45">
        <v>0</v>
      </c>
      <c r="L306" s="45">
        <v>0</v>
      </c>
      <c r="M306" s="45">
        <v>0</v>
      </c>
      <c r="N306" s="46">
        <v>0</v>
      </c>
      <c r="O306" s="45">
        <v>0</v>
      </c>
    </row>
    <row r="307" spans="1:15" s="41" customFormat="1" ht="15" customHeight="1">
      <c r="A307" s="28" t="s">
        <v>612</v>
      </c>
      <c r="B307" s="29" t="s">
        <v>4</v>
      </c>
      <c r="C307" s="37">
        <f t="shared" ref="C307:O307" si="71">SUM(C308:C311)</f>
        <v>21954.32</v>
      </c>
      <c r="D307" s="37">
        <f t="shared" si="71"/>
        <v>2442.75</v>
      </c>
      <c r="E307" s="37">
        <f t="shared" si="71"/>
        <v>1843.2</v>
      </c>
      <c r="F307" s="37">
        <f t="shared" si="71"/>
        <v>2558.31</v>
      </c>
      <c r="G307" s="37">
        <f t="shared" si="71"/>
        <v>2852.62</v>
      </c>
      <c r="H307" s="37">
        <f t="shared" si="71"/>
        <v>1721.56</v>
      </c>
      <c r="I307" s="37">
        <f t="shared" si="71"/>
        <v>1558.89</v>
      </c>
      <c r="J307" s="37">
        <f t="shared" si="71"/>
        <v>1684.86</v>
      </c>
      <c r="K307" s="37">
        <f t="shared" si="71"/>
        <v>1504.88</v>
      </c>
      <c r="L307" s="37">
        <f t="shared" si="71"/>
        <v>1862.25</v>
      </c>
      <c r="M307" s="37">
        <f t="shared" si="71"/>
        <v>1300</v>
      </c>
      <c r="N307" s="37">
        <f t="shared" si="71"/>
        <v>1425</v>
      </c>
      <c r="O307" s="37">
        <f t="shared" si="71"/>
        <v>1200</v>
      </c>
    </row>
    <row r="308" spans="1:15" s="41" customFormat="1" ht="15" customHeight="1">
      <c r="A308" s="7" t="s">
        <v>613</v>
      </c>
      <c r="B308" s="8" t="s">
        <v>614</v>
      </c>
      <c r="C308" s="45">
        <f>SUM(D308:O308)</f>
        <v>21954.32</v>
      </c>
      <c r="D308" s="45">
        <v>2442.75</v>
      </c>
      <c r="E308" s="45">
        <v>1843.2</v>
      </c>
      <c r="F308" s="45">
        <v>2558.31</v>
      </c>
      <c r="G308" s="45">
        <v>2852.62</v>
      </c>
      <c r="H308" s="45">
        <v>1721.56</v>
      </c>
      <c r="I308" s="45">
        <v>1558.89</v>
      </c>
      <c r="J308" s="45">
        <v>1684.86</v>
      </c>
      <c r="K308" s="45">
        <v>1504.88</v>
      </c>
      <c r="L308" s="45">
        <v>1862.25</v>
      </c>
      <c r="M308" s="45">
        <v>1300</v>
      </c>
      <c r="N308" s="46">
        <v>1425</v>
      </c>
      <c r="O308" s="45">
        <v>1200</v>
      </c>
    </row>
    <row r="309" spans="1:15" s="41" customFormat="1" ht="15" customHeight="1">
      <c r="A309" s="7" t="s">
        <v>615</v>
      </c>
      <c r="B309" s="8" t="s">
        <v>616</v>
      </c>
      <c r="C309" s="45">
        <f>SUM(D309:O309)</f>
        <v>0</v>
      </c>
      <c r="D309" s="45">
        <v>0</v>
      </c>
      <c r="E309" s="45">
        <v>0</v>
      </c>
      <c r="F309" s="45">
        <v>0</v>
      </c>
      <c r="G309" s="45">
        <v>0</v>
      </c>
      <c r="H309" s="45">
        <v>0</v>
      </c>
      <c r="I309" s="45">
        <v>0</v>
      </c>
      <c r="J309" s="45">
        <v>0</v>
      </c>
      <c r="K309" s="45">
        <v>0</v>
      </c>
      <c r="L309" s="45">
        <v>0</v>
      </c>
      <c r="M309" s="45">
        <v>0</v>
      </c>
      <c r="N309" s="46">
        <v>0</v>
      </c>
      <c r="O309" s="45">
        <v>0</v>
      </c>
    </row>
    <row r="310" spans="1:15" s="41" customFormat="1" ht="15" customHeight="1">
      <c r="A310" s="7" t="s">
        <v>617</v>
      </c>
      <c r="B310" s="8" t="s">
        <v>618</v>
      </c>
      <c r="C310" s="45">
        <f>SUM(D310:O310)</f>
        <v>0</v>
      </c>
      <c r="D310" s="45">
        <v>0</v>
      </c>
      <c r="E310" s="45">
        <v>0</v>
      </c>
      <c r="F310" s="45">
        <v>0</v>
      </c>
      <c r="G310" s="45">
        <v>0</v>
      </c>
      <c r="H310" s="45">
        <v>0</v>
      </c>
      <c r="I310" s="45">
        <v>0</v>
      </c>
      <c r="J310" s="45">
        <v>0</v>
      </c>
      <c r="K310" s="45">
        <v>0</v>
      </c>
      <c r="L310" s="45">
        <v>0</v>
      </c>
      <c r="M310" s="45">
        <v>0</v>
      </c>
      <c r="N310" s="46">
        <v>0</v>
      </c>
      <c r="O310" s="45">
        <v>0</v>
      </c>
    </row>
    <row r="311" spans="1:15" s="41" customFormat="1" ht="15" customHeight="1">
      <c r="A311" s="7" t="s">
        <v>619</v>
      </c>
      <c r="B311" s="8" t="s">
        <v>620</v>
      </c>
      <c r="C311" s="45">
        <f>SUM(D311:O311)</f>
        <v>0</v>
      </c>
      <c r="D311" s="45">
        <v>0</v>
      </c>
      <c r="E311" s="45">
        <v>0</v>
      </c>
      <c r="F311" s="45">
        <v>0</v>
      </c>
      <c r="G311" s="45">
        <v>0</v>
      </c>
      <c r="H311" s="45">
        <v>0</v>
      </c>
      <c r="I311" s="45">
        <v>0</v>
      </c>
      <c r="J311" s="45">
        <v>0</v>
      </c>
      <c r="K311" s="45">
        <v>0</v>
      </c>
      <c r="L311" s="45">
        <v>0</v>
      </c>
      <c r="M311" s="45">
        <v>0</v>
      </c>
      <c r="N311" s="46">
        <v>0</v>
      </c>
      <c r="O311" s="45">
        <v>0</v>
      </c>
    </row>
    <row r="312" spans="1:15" s="41" customFormat="1" ht="53.25" customHeight="1">
      <c r="A312" s="23" t="s">
        <v>621</v>
      </c>
      <c r="B312" s="34" t="s">
        <v>622</v>
      </c>
      <c r="C312" s="19">
        <f t="shared" ref="C312:O312" si="72">+C313+C340</f>
        <v>1394659536.9300003</v>
      </c>
      <c r="D312" s="19">
        <f t="shared" si="72"/>
        <v>118172727.80000001</v>
      </c>
      <c r="E312" s="19">
        <f t="shared" si="72"/>
        <v>128633181.89</v>
      </c>
      <c r="F312" s="19">
        <f t="shared" si="72"/>
        <v>109297680.44</v>
      </c>
      <c r="G312" s="19">
        <f t="shared" si="72"/>
        <v>141711826.45000002</v>
      </c>
      <c r="H312" s="19">
        <f t="shared" si="72"/>
        <v>116358022.19</v>
      </c>
      <c r="I312" s="19">
        <f t="shared" si="72"/>
        <v>107673913.27</v>
      </c>
      <c r="J312" s="19">
        <f t="shared" si="72"/>
        <v>120229821.17</v>
      </c>
      <c r="K312" s="19">
        <f t="shared" si="72"/>
        <v>111165580.59999999</v>
      </c>
      <c r="L312" s="19">
        <f t="shared" si="72"/>
        <v>111451994.11</v>
      </c>
      <c r="M312" s="19">
        <f t="shared" si="72"/>
        <v>121446420.35999998</v>
      </c>
      <c r="N312" s="19">
        <f t="shared" si="72"/>
        <v>91825704.370000005</v>
      </c>
      <c r="O312" s="19">
        <f t="shared" si="72"/>
        <v>116692664.28000002</v>
      </c>
    </row>
    <row r="313" spans="1:15" s="41" customFormat="1" ht="42.75" customHeight="1">
      <c r="A313" s="24" t="s">
        <v>623</v>
      </c>
      <c r="B313" s="25" t="s">
        <v>624</v>
      </c>
      <c r="C313" s="22">
        <f>+C314+C328+C331</f>
        <v>1394659535.9300003</v>
      </c>
      <c r="D313" s="22">
        <f t="shared" ref="D313:O313" si="73">+D314+D328+D331</f>
        <v>118172726.80000001</v>
      </c>
      <c r="E313" s="22">
        <f t="shared" si="73"/>
        <v>128633181.89</v>
      </c>
      <c r="F313" s="22">
        <f t="shared" si="73"/>
        <v>109297680.44</v>
      </c>
      <c r="G313" s="22">
        <f t="shared" si="73"/>
        <v>141711826.45000002</v>
      </c>
      <c r="H313" s="22">
        <f t="shared" si="73"/>
        <v>116358022.19</v>
      </c>
      <c r="I313" s="22">
        <f t="shared" si="73"/>
        <v>107673913.27</v>
      </c>
      <c r="J313" s="22">
        <f t="shared" si="73"/>
        <v>120229821.17</v>
      </c>
      <c r="K313" s="22">
        <f t="shared" si="73"/>
        <v>111165580.59999999</v>
      </c>
      <c r="L313" s="22">
        <f t="shared" si="73"/>
        <v>111451994.11</v>
      </c>
      <c r="M313" s="22">
        <f t="shared" si="73"/>
        <v>121446420.35999998</v>
      </c>
      <c r="N313" s="22">
        <f t="shared" si="73"/>
        <v>91825704.370000005</v>
      </c>
      <c r="O313" s="22">
        <f t="shared" si="73"/>
        <v>116692664.28000002</v>
      </c>
    </row>
    <row r="314" spans="1:15" s="41" customFormat="1" ht="15" customHeight="1">
      <c r="A314" s="26" t="s">
        <v>625</v>
      </c>
      <c r="B314" s="27" t="s">
        <v>626</v>
      </c>
      <c r="C314" s="20">
        <f t="shared" ref="C314:O314" si="74">SUM(C315:C327)</f>
        <v>891348533.00000024</v>
      </c>
      <c r="D314" s="20">
        <f t="shared" si="74"/>
        <v>74268223.340000004</v>
      </c>
      <c r="E314" s="20">
        <f t="shared" si="74"/>
        <v>84728679.390000001</v>
      </c>
      <c r="F314" s="20">
        <f t="shared" si="74"/>
        <v>65393177.940000005</v>
      </c>
      <c r="G314" s="20">
        <f t="shared" si="74"/>
        <v>97807323.950000018</v>
      </c>
      <c r="H314" s="20">
        <f t="shared" si="74"/>
        <v>72453519.689999998</v>
      </c>
      <c r="I314" s="20">
        <f t="shared" si="74"/>
        <v>63769410.769999996</v>
      </c>
      <c r="J314" s="20">
        <f t="shared" si="74"/>
        <v>76325318.670000002</v>
      </c>
      <c r="K314" s="20">
        <f t="shared" si="74"/>
        <v>67261078.099999994</v>
      </c>
      <c r="L314" s="20">
        <f t="shared" si="74"/>
        <v>67547491.609999999</v>
      </c>
      <c r="M314" s="20">
        <f t="shared" si="74"/>
        <v>77541917.909999982</v>
      </c>
      <c r="N314" s="20">
        <f t="shared" si="74"/>
        <v>59692715.859999999</v>
      </c>
      <c r="O314" s="20">
        <f t="shared" si="74"/>
        <v>84559675.770000011</v>
      </c>
    </row>
    <row r="315" spans="1:15" s="41" customFormat="1" ht="15" customHeight="1">
      <c r="A315" s="7" t="s">
        <v>627</v>
      </c>
      <c r="B315" s="8" t="s">
        <v>29</v>
      </c>
      <c r="C315" s="45">
        <f t="shared" ref="C315:C327" si="75">SUM(D315:O315)</f>
        <v>537127387.00000012</v>
      </c>
      <c r="D315" s="45">
        <v>47095661.740000002</v>
      </c>
      <c r="E315" s="45">
        <v>56061990.200000003</v>
      </c>
      <c r="F315" s="45">
        <v>40462198.649999999</v>
      </c>
      <c r="G315" s="45">
        <v>59612003.490000002</v>
      </c>
      <c r="H315" s="45">
        <v>45693897.200000003</v>
      </c>
      <c r="I315" s="45">
        <v>33279408.370000001</v>
      </c>
      <c r="J315" s="45">
        <v>43441538.850000001</v>
      </c>
      <c r="K315" s="45">
        <v>41853890.880000003</v>
      </c>
      <c r="L315" s="45">
        <v>41798036.560000002</v>
      </c>
      <c r="M315" s="45">
        <v>45353876.350000001</v>
      </c>
      <c r="N315" s="46">
        <v>36051703.729999997</v>
      </c>
      <c r="O315" s="45">
        <v>46423180.979999997</v>
      </c>
    </row>
    <row r="316" spans="1:15" s="41" customFormat="1" ht="15" customHeight="1">
      <c r="A316" s="7" t="s">
        <v>628</v>
      </c>
      <c r="B316" s="8" t="s">
        <v>30</v>
      </c>
      <c r="C316" s="45">
        <f t="shared" si="75"/>
        <v>209865618.00000006</v>
      </c>
      <c r="D316" s="45">
        <v>17267985.920000002</v>
      </c>
      <c r="E316" s="45">
        <v>20459209.780000001</v>
      </c>
      <c r="F316" s="45">
        <v>15984932.890000001</v>
      </c>
      <c r="G316" s="45">
        <v>20858753.190000001</v>
      </c>
      <c r="H316" s="45">
        <v>17464026.52</v>
      </c>
      <c r="I316" s="45">
        <v>18255466.670000002</v>
      </c>
      <c r="J316" s="45">
        <v>16844112.460000001</v>
      </c>
      <c r="K316" s="45">
        <v>16809673.219999999</v>
      </c>
      <c r="L316" s="45">
        <v>16487441.640000001</v>
      </c>
      <c r="M316" s="45">
        <v>15277078.300000001</v>
      </c>
      <c r="N316" s="46">
        <v>16794120.550000001</v>
      </c>
      <c r="O316" s="45">
        <v>17362816.859999999</v>
      </c>
    </row>
    <row r="317" spans="1:15" s="41" customFormat="1" ht="14.25" customHeight="1">
      <c r="A317" s="7" t="s">
        <v>629</v>
      </c>
      <c r="B317" s="8" t="s">
        <v>31</v>
      </c>
      <c r="C317" s="45">
        <f t="shared" si="75"/>
        <v>46325227</v>
      </c>
      <c r="D317" s="45">
        <v>4924876.32</v>
      </c>
      <c r="E317" s="45">
        <v>2313799.0099999998</v>
      </c>
      <c r="F317" s="45">
        <v>2200587.31</v>
      </c>
      <c r="G317" s="45">
        <v>7145095.29</v>
      </c>
      <c r="H317" s="45">
        <v>2200587.31</v>
      </c>
      <c r="I317" s="45">
        <v>2170595.71</v>
      </c>
      <c r="J317" s="45">
        <v>9829538.6500000004</v>
      </c>
      <c r="K317" s="45">
        <v>2200587.31</v>
      </c>
      <c r="L317" s="45">
        <v>2200587.31</v>
      </c>
      <c r="M317" s="45">
        <v>6737798.1600000001</v>
      </c>
      <c r="N317" s="46">
        <v>2200587.31</v>
      </c>
      <c r="O317" s="45">
        <v>2200587.31</v>
      </c>
    </row>
    <row r="318" spans="1:15" s="41" customFormat="1" ht="15" customHeight="1">
      <c r="A318" s="7" t="s">
        <v>630</v>
      </c>
      <c r="B318" s="8" t="s">
        <v>32</v>
      </c>
      <c r="C318" s="45">
        <f t="shared" si="75"/>
        <v>24835114</v>
      </c>
      <c r="D318" s="45">
        <v>1905348.85</v>
      </c>
      <c r="E318" s="45">
        <v>2097474.5299999998</v>
      </c>
      <c r="F318" s="45">
        <v>1805089.46</v>
      </c>
      <c r="G318" s="45">
        <v>1984252</v>
      </c>
      <c r="H318" s="45">
        <v>1854587.5</v>
      </c>
      <c r="I318" s="45">
        <v>2031000</v>
      </c>
      <c r="J318" s="45">
        <v>2111605.81</v>
      </c>
      <c r="K318" s="45">
        <v>1895872</v>
      </c>
      <c r="L318" s="45">
        <v>2425642.37</v>
      </c>
      <c r="M318" s="45">
        <v>2375796.16</v>
      </c>
      <c r="N318" s="46">
        <v>2144445.3199999998</v>
      </c>
      <c r="O318" s="45">
        <v>2204000</v>
      </c>
    </row>
    <row r="319" spans="1:15" s="41" customFormat="1" ht="15" customHeight="1">
      <c r="A319" s="7" t="s">
        <v>631</v>
      </c>
      <c r="B319" s="8" t="s">
        <v>33</v>
      </c>
      <c r="C319" s="45">
        <f t="shared" si="75"/>
        <v>767341</v>
      </c>
      <c r="D319" s="45">
        <v>87664.37</v>
      </c>
      <c r="E319" s="45">
        <v>103339.81</v>
      </c>
      <c r="F319" s="45">
        <v>32594.45</v>
      </c>
      <c r="G319" s="45">
        <v>19781.79</v>
      </c>
      <c r="H319" s="45">
        <v>48948.44</v>
      </c>
      <c r="I319" s="45">
        <v>81449.149999999994</v>
      </c>
      <c r="J319" s="45">
        <v>54962.66</v>
      </c>
      <c r="K319" s="45">
        <v>53480.04</v>
      </c>
      <c r="L319" s="45">
        <v>57945.75</v>
      </c>
      <c r="M319" s="45">
        <v>99867.24</v>
      </c>
      <c r="N319" s="46">
        <v>62540.17</v>
      </c>
      <c r="O319" s="45">
        <v>64767.13</v>
      </c>
    </row>
    <row r="320" spans="1:15" s="41" customFormat="1" ht="15" customHeight="1">
      <c r="A320" s="7" t="s">
        <v>632</v>
      </c>
      <c r="B320" s="8" t="s">
        <v>680</v>
      </c>
      <c r="C320" s="45">
        <f t="shared" si="75"/>
        <v>20971222.999999996</v>
      </c>
      <c r="D320" s="45">
        <v>1822572.11</v>
      </c>
      <c r="E320" s="45">
        <v>1826801.52</v>
      </c>
      <c r="F320" s="45">
        <v>1788011.2</v>
      </c>
      <c r="G320" s="45">
        <v>1966958.64</v>
      </c>
      <c r="H320" s="45">
        <v>1830000</v>
      </c>
      <c r="I320" s="45">
        <v>1891853.15</v>
      </c>
      <c r="J320" s="45">
        <v>1866008.95</v>
      </c>
      <c r="K320" s="45">
        <v>1787846.15</v>
      </c>
      <c r="L320" s="45">
        <v>1832621.57</v>
      </c>
      <c r="M320" s="45">
        <v>1587636.97</v>
      </c>
      <c r="N320" s="46">
        <v>1389696.15</v>
      </c>
      <c r="O320" s="45">
        <v>1381216.59</v>
      </c>
    </row>
    <row r="321" spans="1:15" s="41" customFormat="1" ht="15" customHeight="1">
      <c r="A321" s="7" t="s">
        <v>633</v>
      </c>
      <c r="B321" s="8" t="s">
        <v>34</v>
      </c>
      <c r="C321" s="45">
        <f t="shared" si="75"/>
        <v>40486440</v>
      </c>
      <c r="D321" s="45">
        <v>0</v>
      </c>
      <c r="E321" s="45">
        <v>837171.62</v>
      </c>
      <c r="F321" s="45">
        <v>2835254</v>
      </c>
      <c r="G321" s="45">
        <v>5965235.9400000004</v>
      </c>
      <c r="H321" s="45">
        <v>3105964.2600000002</v>
      </c>
      <c r="I321" s="45">
        <v>5796505.9800000004</v>
      </c>
      <c r="J321" s="45">
        <v>926686.32000000007</v>
      </c>
      <c r="K321" s="45">
        <v>1472206.8</v>
      </c>
      <c r="L321" s="45">
        <v>823264.44000000006</v>
      </c>
      <c r="M321" s="45">
        <v>4949444.9400000004</v>
      </c>
      <c r="N321" s="46">
        <v>0</v>
      </c>
      <c r="O321" s="45">
        <v>13774705.699999999</v>
      </c>
    </row>
    <row r="322" spans="1:15" s="41" customFormat="1" ht="25.5" customHeight="1">
      <c r="A322" s="7" t="s">
        <v>634</v>
      </c>
      <c r="B322" s="11" t="s">
        <v>35</v>
      </c>
      <c r="C322" s="45">
        <f t="shared" si="75"/>
        <v>1</v>
      </c>
      <c r="D322" s="45">
        <v>1</v>
      </c>
      <c r="E322" s="45">
        <v>0</v>
      </c>
      <c r="F322" s="45">
        <v>0</v>
      </c>
      <c r="G322" s="45">
        <v>0</v>
      </c>
      <c r="H322" s="45">
        <v>0</v>
      </c>
      <c r="I322" s="45">
        <v>0</v>
      </c>
      <c r="J322" s="45">
        <v>0</v>
      </c>
      <c r="K322" s="45">
        <v>0</v>
      </c>
      <c r="L322" s="45">
        <v>0</v>
      </c>
      <c r="M322" s="45">
        <v>0</v>
      </c>
      <c r="N322" s="45">
        <v>0</v>
      </c>
      <c r="O322" s="45">
        <v>0</v>
      </c>
    </row>
    <row r="323" spans="1:15" s="41" customFormat="1" ht="15" customHeight="1">
      <c r="A323" s="7" t="s">
        <v>635</v>
      </c>
      <c r="B323" s="8" t="s">
        <v>36</v>
      </c>
      <c r="C323" s="45">
        <f t="shared" si="75"/>
        <v>2634036.9999999995</v>
      </c>
      <c r="D323" s="45">
        <v>206072.44</v>
      </c>
      <c r="E323" s="45">
        <v>202386.35</v>
      </c>
      <c r="F323" s="45">
        <v>232486.9</v>
      </c>
      <c r="G323" s="45">
        <v>203220.53</v>
      </c>
      <c r="H323" s="45">
        <v>203485.38</v>
      </c>
      <c r="I323" s="45">
        <v>211108.66</v>
      </c>
      <c r="J323" s="45">
        <v>212526</v>
      </c>
      <c r="K323" s="45">
        <v>213438.49</v>
      </c>
      <c r="L323" s="45">
        <v>203471.53</v>
      </c>
      <c r="M323" s="45">
        <v>211408.02</v>
      </c>
      <c r="N323" s="46">
        <v>261347.8</v>
      </c>
      <c r="O323" s="45">
        <v>273084.90000000002</v>
      </c>
    </row>
    <row r="324" spans="1:15" s="41" customFormat="1" ht="15" customHeight="1">
      <c r="A324" s="7" t="s">
        <v>636</v>
      </c>
      <c r="B324" s="39" t="s">
        <v>37</v>
      </c>
      <c r="C324" s="45">
        <f t="shared" si="75"/>
        <v>0</v>
      </c>
      <c r="D324" s="45">
        <v>0</v>
      </c>
      <c r="E324" s="45">
        <v>0</v>
      </c>
      <c r="F324" s="45">
        <v>0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  <c r="L324" s="45">
        <v>0</v>
      </c>
      <c r="M324" s="45">
        <v>0</v>
      </c>
      <c r="N324" s="46">
        <v>0</v>
      </c>
      <c r="O324" s="45">
        <v>0</v>
      </c>
    </row>
    <row r="325" spans="1:15" s="41" customFormat="1" ht="15" customHeight="1">
      <c r="A325" s="7" t="s">
        <v>637</v>
      </c>
      <c r="B325" s="8" t="s">
        <v>638</v>
      </c>
      <c r="C325" s="45">
        <f t="shared" si="75"/>
        <v>1</v>
      </c>
      <c r="D325" s="45">
        <v>1</v>
      </c>
      <c r="E325" s="45">
        <v>0</v>
      </c>
      <c r="F325" s="45">
        <v>0</v>
      </c>
      <c r="G325" s="45">
        <v>0</v>
      </c>
      <c r="H325" s="45">
        <v>0</v>
      </c>
      <c r="I325" s="45">
        <v>0</v>
      </c>
      <c r="J325" s="45">
        <v>0</v>
      </c>
      <c r="K325" s="45">
        <v>0</v>
      </c>
      <c r="L325" s="45">
        <v>0</v>
      </c>
      <c r="M325" s="45">
        <v>0</v>
      </c>
      <c r="N325" s="46">
        <v>0</v>
      </c>
      <c r="O325" s="45">
        <v>0</v>
      </c>
    </row>
    <row r="326" spans="1:15" s="41" customFormat="1" ht="27.75" customHeight="1">
      <c r="A326" s="7" t="s">
        <v>639</v>
      </c>
      <c r="B326" s="8" t="s">
        <v>38</v>
      </c>
      <c r="C326" s="45">
        <f t="shared" si="75"/>
        <v>624277.00000000012</v>
      </c>
      <c r="D326" s="45">
        <v>52023.12</v>
      </c>
      <c r="E326" s="45">
        <v>52023.08</v>
      </c>
      <c r="F326" s="45">
        <v>52023.08</v>
      </c>
      <c r="G326" s="45">
        <v>52023.08</v>
      </c>
      <c r="H326" s="45">
        <v>52023.08</v>
      </c>
      <c r="I326" s="45">
        <v>52023.08</v>
      </c>
      <c r="J326" s="45">
        <v>52023.08</v>
      </c>
      <c r="K326" s="45">
        <v>52023.08</v>
      </c>
      <c r="L326" s="45">
        <v>52023.08</v>
      </c>
      <c r="M326" s="45">
        <v>52023.08</v>
      </c>
      <c r="N326" s="45">
        <v>52023.08</v>
      </c>
      <c r="O326" s="45">
        <v>52023.08</v>
      </c>
    </row>
    <row r="327" spans="1:15" s="41" customFormat="1" ht="15" customHeight="1">
      <c r="A327" s="7" t="s">
        <v>640</v>
      </c>
      <c r="B327" s="11" t="s">
        <v>39</v>
      </c>
      <c r="C327" s="45">
        <f t="shared" si="75"/>
        <v>7711866.9999999991</v>
      </c>
      <c r="D327" s="45">
        <v>906016.47</v>
      </c>
      <c r="E327" s="45">
        <v>774483.49</v>
      </c>
      <c r="F327" s="45">
        <v>0</v>
      </c>
      <c r="G327" s="45">
        <v>0</v>
      </c>
      <c r="H327" s="45">
        <v>0</v>
      </c>
      <c r="I327" s="45">
        <v>0</v>
      </c>
      <c r="J327" s="45">
        <v>986315.89</v>
      </c>
      <c r="K327" s="45">
        <v>922060.13</v>
      </c>
      <c r="L327" s="45">
        <v>1666457.36</v>
      </c>
      <c r="M327" s="45">
        <v>896988.69</v>
      </c>
      <c r="N327" s="46">
        <v>736251.75</v>
      </c>
      <c r="O327" s="45">
        <v>823293.22</v>
      </c>
    </row>
    <row r="328" spans="1:15" s="41" customFormat="1" ht="15" customHeight="1">
      <c r="A328" s="26" t="s">
        <v>641</v>
      </c>
      <c r="B328" s="27" t="s">
        <v>642</v>
      </c>
      <c r="C328" s="20">
        <f t="shared" ref="C328:O328" si="76">SUM(C329:C330)</f>
        <v>503311001.92999995</v>
      </c>
      <c r="D328" s="20">
        <f t="shared" si="76"/>
        <v>43904502.460000001</v>
      </c>
      <c r="E328" s="20">
        <f t="shared" si="76"/>
        <v>43904502.5</v>
      </c>
      <c r="F328" s="20">
        <f t="shared" si="76"/>
        <v>43904502.5</v>
      </c>
      <c r="G328" s="20">
        <f t="shared" si="76"/>
        <v>43904502.5</v>
      </c>
      <c r="H328" s="20">
        <f t="shared" si="76"/>
        <v>43904502.5</v>
      </c>
      <c r="I328" s="20">
        <f t="shared" si="76"/>
        <v>43904502.5</v>
      </c>
      <c r="J328" s="20">
        <f t="shared" si="76"/>
        <v>43904502.5</v>
      </c>
      <c r="K328" s="20">
        <f t="shared" si="76"/>
        <v>43904502.5</v>
      </c>
      <c r="L328" s="20">
        <f t="shared" si="76"/>
        <v>43904502.5</v>
      </c>
      <c r="M328" s="20">
        <f t="shared" si="76"/>
        <v>43904502.450000003</v>
      </c>
      <c r="N328" s="20">
        <f t="shared" si="76"/>
        <v>32132988.510000002</v>
      </c>
      <c r="O328" s="20">
        <f t="shared" si="76"/>
        <v>32132988.510000002</v>
      </c>
    </row>
    <row r="329" spans="1:15" s="41" customFormat="1" ht="27.75" customHeight="1">
      <c r="A329" s="7" t="s">
        <v>643</v>
      </c>
      <c r="B329" s="8" t="s">
        <v>40</v>
      </c>
      <c r="C329" s="45">
        <f>SUM(D329:O329)</f>
        <v>117715139.84999998</v>
      </c>
      <c r="D329" s="45">
        <v>11771513.99</v>
      </c>
      <c r="E329" s="45">
        <v>11771513.99</v>
      </c>
      <c r="F329" s="45">
        <v>11771513.99</v>
      </c>
      <c r="G329" s="45">
        <v>11771513.99</v>
      </c>
      <c r="H329" s="45">
        <v>11771513.99</v>
      </c>
      <c r="I329" s="45">
        <v>11771513.99</v>
      </c>
      <c r="J329" s="45">
        <v>11771513.99</v>
      </c>
      <c r="K329" s="45">
        <v>11771513.99</v>
      </c>
      <c r="L329" s="45">
        <v>11771513.99</v>
      </c>
      <c r="M329" s="45">
        <v>11771513.939999999</v>
      </c>
      <c r="N329" s="46">
        <v>0</v>
      </c>
      <c r="O329" s="45">
        <v>0</v>
      </c>
    </row>
    <row r="330" spans="1:15" s="41" customFormat="1" ht="25.5" customHeight="1">
      <c r="A330" s="10" t="s">
        <v>644</v>
      </c>
      <c r="B330" s="8" t="s">
        <v>41</v>
      </c>
      <c r="C330" s="45">
        <f>SUM(D330:O330)</f>
        <v>385595862.07999998</v>
      </c>
      <c r="D330" s="45">
        <v>32132988.469999999</v>
      </c>
      <c r="E330" s="45">
        <v>32132988.510000002</v>
      </c>
      <c r="F330" s="45">
        <v>32132988.510000002</v>
      </c>
      <c r="G330" s="45">
        <v>32132988.510000002</v>
      </c>
      <c r="H330" s="45">
        <v>32132988.510000002</v>
      </c>
      <c r="I330" s="45">
        <v>32132988.510000002</v>
      </c>
      <c r="J330" s="45">
        <v>32132988.510000002</v>
      </c>
      <c r="K330" s="45">
        <v>32132988.510000002</v>
      </c>
      <c r="L330" s="45">
        <v>32132988.510000002</v>
      </c>
      <c r="M330" s="45">
        <v>32132988.510000002</v>
      </c>
      <c r="N330" s="45">
        <v>32132988.510000002</v>
      </c>
      <c r="O330" s="45">
        <v>32132988.510000002</v>
      </c>
    </row>
    <row r="331" spans="1:15" s="41" customFormat="1" ht="15" customHeight="1">
      <c r="A331" s="26" t="s">
        <v>645</v>
      </c>
      <c r="B331" s="27" t="s">
        <v>646</v>
      </c>
      <c r="C331" s="20">
        <f t="shared" ref="C331:O331" si="77">+C332+C334</f>
        <v>1</v>
      </c>
      <c r="D331" s="20">
        <f t="shared" si="77"/>
        <v>1</v>
      </c>
      <c r="E331" s="20">
        <f t="shared" si="77"/>
        <v>0</v>
      </c>
      <c r="F331" s="20">
        <f t="shared" si="77"/>
        <v>0</v>
      </c>
      <c r="G331" s="20">
        <f t="shared" si="77"/>
        <v>0</v>
      </c>
      <c r="H331" s="20">
        <f t="shared" si="77"/>
        <v>0</v>
      </c>
      <c r="I331" s="20">
        <f t="shared" si="77"/>
        <v>0</v>
      </c>
      <c r="J331" s="20">
        <f t="shared" si="77"/>
        <v>0</v>
      </c>
      <c r="K331" s="20">
        <f t="shared" si="77"/>
        <v>0</v>
      </c>
      <c r="L331" s="20">
        <f t="shared" si="77"/>
        <v>0</v>
      </c>
      <c r="M331" s="20">
        <f t="shared" si="77"/>
        <v>0</v>
      </c>
      <c r="N331" s="20">
        <f t="shared" si="77"/>
        <v>0</v>
      </c>
      <c r="O331" s="20">
        <f t="shared" si="77"/>
        <v>0</v>
      </c>
    </row>
    <row r="332" spans="1:15" s="41" customFormat="1" ht="15" customHeight="1">
      <c r="A332" s="35" t="s">
        <v>647</v>
      </c>
      <c r="B332" s="36" t="s">
        <v>42</v>
      </c>
      <c r="C332" s="37">
        <f t="shared" ref="C332:O332" si="78">SUM(C333:C333)</f>
        <v>0</v>
      </c>
      <c r="D332" s="37">
        <f t="shared" si="78"/>
        <v>0</v>
      </c>
      <c r="E332" s="37">
        <f t="shared" si="78"/>
        <v>0</v>
      </c>
      <c r="F332" s="37">
        <f t="shared" si="78"/>
        <v>0</v>
      </c>
      <c r="G332" s="37">
        <f t="shared" si="78"/>
        <v>0</v>
      </c>
      <c r="H332" s="37">
        <f t="shared" si="78"/>
        <v>0</v>
      </c>
      <c r="I332" s="37">
        <f t="shared" si="78"/>
        <v>0</v>
      </c>
      <c r="J332" s="37">
        <f t="shared" si="78"/>
        <v>0</v>
      </c>
      <c r="K332" s="37">
        <f t="shared" si="78"/>
        <v>0</v>
      </c>
      <c r="L332" s="37">
        <f t="shared" si="78"/>
        <v>0</v>
      </c>
      <c r="M332" s="37">
        <f t="shared" si="78"/>
        <v>0</v>
      </c>
      <c r="N332" s="37">
        <f t="shared" si="78"/>
        <v>0</v>
      </c>
      <c r="O332" s="37">
        <f t="shared" si="78"/>
        <v>0</v>
      </c>
    </row>
    <row r="333" spans="1:15" s="41" customFormat="1" ht="15" customHeight="1">
      <c r="A333" s="10" t="s">
        <v>648</v>
      </c>
      <c r="B333" s="39" t="s">
        <v>670</v>
      </c>
      <c r="C333" s="45">
        <v>0</v>
      </c>
      <c r="D333" s="45">
        <v>0</v>
      </c>
      <c r="E333" s="45">
        <v>0</v>
      </c>
      <c r="F333" s="45">
        <v>0</v>
      </c>
      <c r="G333" s="45">
        <v>0</v>
      </c>
      <c r="H333" s="45">
        <v>0</v>
      </c>
      <c r="I333" s="45">
        <v>0</v>
      </c>
      <c r="J333" s="45">
        <v>0</v>
      </c>
      <c r="K333" s="45">
        <v>0</v>
      </c>
      <c r="L333" s="45">
        <v>0</v>
      </c>
      <c r="M333" s="45">
        <v>0</v>
      </c>
      <c r="N333" s="45">
        <v>0</v>
      </c>
      <c r="O333" s="45">
        <v>0</v>
      </c>
    </row>
    <row r="334" spans="1:15" s="41" customFormat="1" ht="15" customHeight="1">
      <c r="A334" s="35" t="s">
        <v>649</v>
      </c>
      <c r="B334" s="29" t="s">
        <v>43</v>
      </c>
      <c r="C334" s="37">
        <f>SUM(C335:C339)</f>
        <v>1</v>
      </c>
      <c r="D334" s="37">
        <f t="shared" ref="D334:O334" si="79">SUM(D335:D339)</f>
        <v>1</v>
      </c>
      <c r="E334" s="37">
        <f t="shared" si="79"/>
        <v>0</v>
      </c>
      <c r="F334" s="37">
        <f t="shared" si="79"/>
        <v>0</v>
      </c>
      <c r="G334" s="37">
        <f t="shared" si="79"/>
        <v>0</v>
      </c>
      <c r="H334" s="37">
        <f t="shared" si="79"/>
        <v>0</v>
      </c>
      <c r="I334" s="37">
        <f t="shared" si="79"/>
        <v>0</v>
      </c>
      <c r="J334" s="37">
        <f t="shared" si="79"/>
        <v>0</v>
      </c>
      <c r="K334" s="37">
        <f t="shared" si="79"/>
        <v>0</v>
      </c>
      <c r="L334" s="37">
        <f t="shared" si="79"/>
        <v>0</v>
      </c>
      <c r="M334" s="37">
        <f t="shared" si="79"/>
        <v>0</v>
      </c>
      <c r="N334" s="37">
        <f t="shared" si="79"/>
        <v>0</v>
      </c>
      <c r="O334" s="37">
        <f t="shared" si="79"/>
        <v>0</v>
      </c>
    </row>
    <row r="335" spans="1:15" s="41" customFormat="1" ht="15" customHeight="1">
      <c r="A335" s="10" t="s">
        <v>650</v>
      </c>
      <c r="B335" s="11" t="s">
        <v>651</v>
      </c>
      <c r="C335" s="45">
        <f>SUM(D335:O335)</f>
        <v>0</v>
      </c>
      <c r="D335" s="45">
        <v>0</v>
      </c>
      <c r="E335" s="45">
        <v>0</v>
      </c>
      <c r="F335" s="45">
        <v>0</v>
      </c>
      <c r="G335" s="45">
        <v>0</v>
      </c>
      <c r="H335" s="45">
        <v>0</v>
      </c>
      <c r="I335" s="45">
        <v>0</v>
      </c>
      <c r="J335" s="45">
        <v>0</v>
      </c>
      <c r="K335" s="45">
        <v>0</v>
      </c>
      <c r="L335" s="45">
        <v>0</v>
      </c>
      <c r="M335" s="45">
        <v>0</v>
      </c>
      <c r="N335" s="45">
        <v>0</v>
      </c>
      <c r="O335" s="45">
        <v>0</v>
      </c>
    </row>
    <row r="336" spans="1:15" s="41" customFormat="1" ht="15" customHeight="1">
      <c r="A336" s="10" t="s">
        <v>652</v>
      </c>
      <c r="B336" s="11" t="s">
        <v>653</v>
      </c>
      <c r="C336" s="45">
        <f t="shared" ref="C336:C339" si="80">SUM(D336:O336)</f>
        <v>0</v>
      </c>
      <c r="D336" s="45">
        <v>0</v>
      </c>
      <c r="E336" s="45">
        <v>0</v>
      </c>
      <c r="F336" s="45">
        <v>0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  <c r="L336" s="45">
        <v>0</v>
      </c>
      <c r="M336" s="45">
        <v>0</v>
      </c>
      <c r="N336" s="45">
        <v>0</v>
      </c>
      <c r="O336" s="45">
        <v>0</v>
      </c>
    </row>
    <row r="337" spans="1:15" s="41" customFormat="1" ht="15" customHeight="1">
      <c r="A337" s="10" t="s">
        <v>654</v>
      </c>
      <c r="B337" s="39" t="s">
        <v>667</v>
      </c>
      <c r="C337" s="45">
        <f t="shared" si="80"/>
        <v>1</v>
      </c>
      <c r="D337" s="45">
        <v>1</v>
      </c>
      <c r="E337" s="45">
        <v>0</v>
      </c>
      <c r="F337" s="45">
        <v>0</v>
      </c>
      <c r="G337" s="45">
        <v>0</v>
      </c>
      <c r="H337" s="45">
        <v>0</v>
      </c>
      <c r="I337" s="45">
        <v>0</v>
      </c>
      <c r="J337" s="45">
        <v>0</v>
      </c>
      <c r="K337" s="45">
        <v>0</v>
      </c>
      <c r="L337" s="45">
        <v>0</v>
      </c>
      <c r="M337" s="45">
        <v>0</v>
      </c>
      <c r="N337" s="45">
        <v>0</v>
      </c>
      <c r="O337" s="45">
        <v>0</v>
      </c>
    </row>
    <row r="338" spans="1:15" s="41" customFormat="1" ht="15" customHeight="1">
      <c r="A338" s="10" t="s">
        <v>655</v>
      </c>
      <c r="B338" s="11" t="s">
        <v>668</v>
      </c>
      <c r="C338" s="45">
        <f t="shared" si="80"/>
        <v>0</v>
      </c>
      <c r="D338" s="45">
        <v>0</v>
      </c>
      <c r="E338" s="45">
        <v>0</v>
      </c>
      <c r="F338" s="45">
        <v>0</v>
      </c>
      <c r="G338" s="45">
        <v>0</v>
      </c>
      <c r="H338" s="45">
        <v>0</v>
      </c>
      <c r="I338" s="45">
        <v>0</v>
      </c>
      <c r="J338" s="45">
        <v>0</v>
      </c>
      <c r="K338" s="45">
        <v>0</v>
      </c>
      <c r="L338" s="45">
        <v>0</v>
      </c>
      <c r="M338" s="45">
        <v>0</v>
      </c>
      <c r="N338" s="45">
        <v>0</v>
      </c>
      <c r="O338" s="45">
        <v>0</v>
      </c>
    </row>
    <row r="339" spans="1:15" s="41" customFormat="1" ht="15" customHeight="1">
      <c r="A339" s="10" t="s">
        <v>656</v>
      </c>
      <c r="B339" s="39" t="s">
        <v>669</v>
      </c>
      <c r="C339" s="45">
        <f t="shared" si="80"/>
        <v>0</v>
      </c>
      <c r="D339" s="45">
        <v>0</v>
      </c>
      <c r="E339" s="45">
        <v>0</v>
      </c>
      <c r="F339" s="45">
        <v>0</v>
      </c>
      <c r="G339" s="45">
        <v>0</v>
      </c>
      <c r="H339" s="45">
        <v>0</v>
      </c>
      <c r="I339" s="45">
        <v>0</v>
      </c>
      <c r="J339" s="45">
        <v>0</v>
      </c>
      <c r="K339" s="45">
        <v>0</v>
      </c>
      <c r="L339" s="45">
        <v>0</v>
      </c>
      <c r="M339" s="45">
        <v>0</v>
      </c>
      <c r="N339" s="45">
        <v>0</v>
      </c>
      <c r="O339" s="45">
        <v>0</v>
      </c>
    </row>
    <row r="340" spans="1:15" s="41" customFormat="1" ht="27.75" customHeight="1">
      <c r="A340" s="24" t="s">
        <v>657</v>
      </c>
      <c r="B340" s="25" t="s">
        <v>658</v>
      </c>
      <c r="C340" s="22">
        <f t="shared" ref="C340:O342" si="81">+C341</f>
        <v>1</v>
      </c>
      <c r="D340" s="22">
        <f t="shared" si="81"/>
        <v>1</v>
      </c>
      <c r="E340" s="22">
        <f t="shared" si="81"/>
        <v>0</v>
      </c>
      <c r="F340" s="22">
        <f t="shared" si="81"/>
        <v>0</v>
      </c>
      <c r="G340" s="22">
        <f t="shared" si="81"/>
        <v>0</v>
      </c>
      <c r="H340" s="22">
        <f t="shared" si="81"/>
        <v>0</v>
      </c>
      <c r="I340" s="22">
        <f t="shared" si="81"/>
        <v>0</v>
      </c>
      <c r="J340" s="22">
        <f t="shared" si="81"/>
        <v>0</v>
      </c>
      <c r="K340" s="22">
        <f t="shared" si="81"/>
        <v>0</v>
      </c>
      <c r="L340" s="22">
        <f t="shared" si="81"/>
        <v>0</v>
      </c>
      <c r="M340" s="22">
        <f t="shared" si="81"/>
        <v>0</v>
      </c>
      <c r="N340" s="22">
        <f t="shared" si="81"/>
        <v>0</v>
      </c>
      <c r="O340" s="22">
        <f t="shared" si="81"/>
        <v>0</v>
      </c>
    </row>
    <row r="341" spans="1:15" s="42" customFormat="1" ht="14.25" customHeight="1">
      <c r="A341" s="26" t="s">
        <v>659</v>
      </c>
      <c r="B341" s="27" t="s">
        <v>44</v>
      </c>
      <c r="C341" s="20">
        <f t="shared" si="81"/>
        <v>1</v>
      </c>
      <c r="D341" s="20">
        <f t="shared" si="81"/>
        <v>1</v>
      </c>
      <c r="E341" s="20">
        <f t="shared" si="81"/>
        <v>0</v>
      </c>
      <c r="F341" s="20">
        <f t="shared" si="81"/>
        <v>0</v>
      </c>
      <c r="G341" s="20">
        <f t="shared" si="81"/>
        <v>0</v>
      </c>
      <c r="H341" s="20">
        <f t="shared" si="81"/>
        <v>0</v>
      </c>
      <c r="I341" s="20">
        <f t="shared" si="81"/>
        <v>0</v>
      </c>
      <c r="J341" s="20">
        <f t="shared" si="81"/>
        <v>0</v>
      </c>
      <c r="K341" s="20">
        <f t="shared" si="81"/>
        <v>0</v>
      </c>
      <c r="L341" s="20">
        <f t="shared" si="81"/>
        <v>0</v>
      </c>
      <c r="M341" s="20">
        <f t="shared" si="81"/>
        <v>0</v>
      </c>
      <c r="N341" s="20">
        <f t="shared" si="81"/>
        <v>0</v>
      </c>
      <c r="O341" s="20">
        <f t="shared" si="81"/>
        <v>0</v>
      </c>
    </row>
    <row r="342" spans="1:15" s="42" customFormat="1" ht="15" customHeight="1">
      <c r="A342" s="17" t="s">
        <v>660</v>
      </c>
      <c r="B342" s="15" t="s">
        <v>44</v>
      </c>
      <c r="C342" s="16">
        <f t="shared" si="81"/>
        <v>1</v>
      </c>
      <c r="D342" s="16">
        <f t="shared" si="81"/>
        <v>1</v>
      </c>
      <c r="E342" s="16">
        <f t="shared" si="81"/>
        <v>0</v>
      </c>
      <c r="F342" s="16">
        <f t="shared" si="81"/>
        <v>0</v>
      </c>
      <c r="G342" s="16">
        <f t="shared" si="81"/>
        <v>0</v>
      </c>
      <c r="H342" s="16">
        <f t="shared" si="81"/>
        <v>0</v>
      </c>
      <c r="I342" s="16">
        <f t="shared" si="81"/>
        <v>0</v>
      </c>
      <c r="J342" s="16">
        <f t="shared" si="81"/>
        <v>0</v>
      </c>
      <c r="K342" s="16">
        <f t="shared" si="81"/>
        <v>0</v>
      </c>
      <c r="L342" s="16">
        <f t="shared" si="81"/>
        <v>0</v>
      </c>
      <c r="M342" s="16">
        <f t="shared" si="81"/>
        <v>0</v>
      </c>
      <c r="N342" s="16">
        <f t="shared" si="81"/>
        <v>0</v>
      </c>
      <c r="O342" s="16">
        <f t="shared" si="81"/>
        <v>0</v>
      </c>
    </row>
    <row r="343" spans="1:15" s="42" customFormat="1" ht="15" customHeight="1">
      <c r="A343" s="7" t="s">
        <v>661</v>
      </c>
      <c r="B343" s="8" t="s">
        <v>662</v>
      </c>
      <c r="C343" s="45">
        <f>SUM(D343:O343)</f>
        <v>1</v>
      </c>
      <c r="D343" s="45">
        <v>1</v>
      </c>
      <c r="E343" s="45">
        <v>0</v>
      </c>
      <c r="F343" s="45">
        <v>0</v>
      </c>
      <c r="G343" s="45">
        <v>0</v>
      </c>
      <c r="H343" s="45">
        <v>0</v>
      </c>
      <c r="I343" s="45">
        <v>0</v>
      </c>
      <c r="J343" s="45">
        <v>0</v>
      </c>
      <c r="K343" s="45">
        <v>0</v>
      </c>
      <c r="L343" s="45">
        <v>0</v>
      </c>
      <c r="M343" s="45">
        <v>0</v>
      </c>
      <c r="N343" s="46">
        <v>0</v>
      </c>
      <c r="O343" s="45">
        <v>0</v>
      </c>
    </row>
    <row r="344" spans="1:15" s="42" customFormat="1" ht="15" customHeight="1">
      <c r="A344" s="1"/>
      <c r="B344" s="2" t="s">
        <v>663</v>
      </c>
      <c r="C344" s="4">
        <f t="shared" ref="C344:O344" si="82">+C7+C312</f>
        <v>1727914075.3900003</v>
      </c>
      <c r="D344" s="4">
        <f t="shared" si="82"/>
        <v>193230418.91000003</v>
      </c>
      <c r="E344" s="4">
        <f t="shared" si="82"/>
        <v>158876255.93000001</v>
      </c>
      <c r="F344" s="4">
        <f t="shared" si="82"/>
        <v>142331854.19</v>
      </c>
      <c r="G344" s="4">
        <f t="shared" si="82"/>
        <v>172102654.08000001</v>
      </c>
      <c r="H344" s="4">
        <f t="shared" si="82"/>
        <v>140991600.37</v>
      </c>
      <c r="I344" s="4">
        <f t="shared" si="82"/>
        <v>132242854.23</v>
      </c>
      <c r="J344" s="4">
        <f t="shared" si="82"/>
        <v>137332843.40000001</v>
      </c>
      <c r="K344" s="4">
        <f t="shared" si="82"/>
        <v>128683799.86</v>
      </c>
      <c r="L344" s="4">
        <f t="shared" si="82"/>
        <v>132077656.38</v>
      </c>
      <c r="M344" s="4">
        <f t="shared" si="82"/>
        <v>139367328.47999999</v>
      </c>
      <c r="N344" s="4">
        <f t="shared" si="82"/>
        <v>114249787.46000001</v>
      </c>
      <c r="O344" s="4">
        <f t="shared" si="82"/>
        <v>136427022.10000002</v>
      </c>
    </row>
    <row r="345" spans="1:15" s="42" customFormat="1" ht="15" customHeight="1">
      <c r="A345" s="3"/>
      <c r="B345" s="2" t="s">
        <v>671</v>
      </c>
      <c r="C345" s="48">
        <v>479088356.92000002</v>
      </c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</row>
    <row r="346" spans="1:15" ht="15" customHeight="1">
      <c r="B346" s="43" t="s">
        <v>679</v>
      </c>
      <c r="C346" s="50">
        <f>+C344+C345</f>
        <v>2207002432.3100004</v>
      </c>
    </row>
  </sheetData>
  <mergeCells count="4">
    <mergeCell ref="A1:O1"/>
    <mergeCell ref="A2:O2"/>
    <mergeCell ref="A3:O3"/>
    <mergeCell ref="A4:O4"/>
  </mergeCells>
  <pageMargins left="1.299212598425197" right="0.15748031496062992" top="0.27559055118110237" bottom="0.55118110236220474" header="0.19685039370078741" footer="0.27559055118110237"/>
  <pageSetup paperSize="5" scale="75"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PARAPRESUPUESTO</vt:lpstr>
      <vt:lpstr>PARAPRESUPUESTO!Títulos_a_imprimir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Mensual de Ingresos</dc:title>
  <dc:creator>Ayto-010</dc:creator>
  <cp:lastModifiedBy>ingresosjosefa</cp:lastModifiedBy>
  <cp:lastPrinted>2023-01-20T16:57:27Z</cp:lastPrinted>
  <dcterms:created xsi:type="dcterms:W3CDTF">2023-01-12T19:40:30Z</dcterms:created>
  <dcterms:modified xsi:type="dcterms:W3CDTF">2023-05-19T21:42:22Z</dcterms:modified>
</cp:coreProperties>
</file>